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ifernandezc\Downloads\"/>
    </mc:Choice>
  </mc:AlternateContent>
  <bookViews>
    <workbookView xWindow="-120" yWindow="-120" windowWidth="29040" windowHeight="15720" firstSheet="32" activeTab="42"/>
  </bookViews>
  <sheets>
    <sheet name="Índice" sheetId="89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0" r:id="rId11"/>
    <sheet name="Cuadro 11" sheetId="11" r:id="rId12"/>
    <sheet name="Cuadro 12" sheetId="12" r:id="rId13"/>
    <sheet name="Cuadro 13" sheetId="13" r:id="rId14"/>
    <sheet name="Cuadro 14" sheetId="14" r:id="rId15"/>
    <sheet name="Cuadro 15" sheetId="15" r:id="rId16"/>
    <sheet name="Cuadro 16" sheetId="16" r:id="rId17"/>
    <sheet name="Cuadro 17" sheetId="17" r:id="rId18"/>
    <sheet name="Cuadro 18" sheetId="18" r:id="rId19"/>
    <sheet name="Cuadro 19" sheetId="19" r:id="rId20"/>
    <sheet name="Cuadro 20" sheetId="20" r:id="rId21"/>
    <sheet name="Cuadro 21" sheetId="21" r:id="rId22"/>
    <sheet name="Cuadro 22" sheetId="22" r:id="rId23"/>
    <sheet name="Cuadro 23" sheetId="23" r:id="rId24"/>
    <sheet name="Cuadro 24" sheetId="24" r:id="rId25"/>
    <sheet name="Cuadro 25" sheetId="25" r:id="rId26"/>
    <sheet name="Cuadro 26" sheetId="26" r:id="rId27"/>
    <sheet name="Cuadro 27" sheetId="27" r:id="rId28"/>
    <sheet name="Cuadro 28" sheetId="28" r:id="rId29"/>
    <sheet name="Cuadro 29" sheetId="29" r:id="rId30"/>
    <sheet name="Cuadro 30" sheetId="30" r:id="rId31"/>
    <sheet name="Cuadro 31" sheetId="31" r:id="rId32"/>
    <sheet name="Cuadro 32" sheetId="32" r:id="rId33"/>
    <sheet name="Cuadro 33" sheetId="33" r:id="rId34"/>
    <sheet name="Cuadro 34" sheetId="34" r:id="rId35"/>
    <sheet name="Cuadro 35" sheetId="35" r:id="rId36"/>
    <sheet name="Cuadro 36" sheetId="36" r:id="rId37"/>
    <sheet name="Cuadro 37" sheetId="37" r:id="rId38"/>
    <sheet name="Cuadro 38" sheetId="38" r:id="rId39"/>
    <sheet name="Cuadro 39" sheetId="39" r:id="rId40"/>
    <sheet name="Cuadro 40" sheetId="40" r:id="rId41"/>
    <sheet name="Cuadro 41" sheetId="41" r:id="rId42"/>
    <sheet name="Cuadro 42" sheetId="42" r:id="rId43"/>
    <sheet name="Cuadro 43" sheetId="43" r:id="rId44"/>
    <sheet name="Cuadro 44" sheetId="44" r:id="rId45"/>
    <sheet name="Cuadro 45" sheetId="45" r:id="rId46"/>
    <sheet name="Cuadro 46" sheetId="46" r:id="rId47"/>
    <sheet name="Cuadro 47" sheetId="47" r:id="rId48"/>
    <sheet name="Cuadro 48" sheetId="48" r:id="rId49"/>
    <sheet name="Cuadro 49" sheetId="49" r:id="rId50"/>
    <sheet name="Cuadro 50" sheetId="50" r:id="rId51"/>
    <sheet name="Cuadro 51" sheetId="51" r:id="rId52"/>
    <sheet name="Cuadro 52" sheetId="52" r:id="rId53"/>
    <sheet name="Cuadro 53" sheetId="53" r:id="rId54"/>
    <sheet name="Cuadro 54" sheetId="54" r:id="rId55"/>
    <sheet name="Cuadro 55" sheetId="55" r:id="rId56"/>
    <sheet name="Cuadro 56" sheetId="56" r:id="rId57"/>
    <sheet name="Cuadro 57" sheetId="57" r:id="rId58"/>
    <sheet name="Cuadro 58" sheetId="58" r:id="rId59"/>
    <sheet name="Cuadro 59" sheetId="59" r:id="rId60"/>
    <sheet name="Cuadro 60" sheetId="60" r:id="rId61"/>
    <sheet name="Cuadro 61" sheetId="61" r:id="rId62"/>
    <sheet name="Cuadro 62" sheetId="62" r:id="rId63"/>
    <sheet name="Cuadro 63" sheetId="63" r:id="rId64"/>
    <sheet name="Cuadro 64" sheetId="64" r:id="rId65"/>
    <sheet name="Cuadro 65" sheetId="65" r:id="rId66"/>
    <sheet name="Cuadro 66" sheetId="66" r:id="rId67"/>
    <sheet name="Cuadro 67" sheetId="67" r:id="rId68"/>
    <sheet name="Cuadro 68" sheetId="68" r:id="rId69"/>
    <sheet name="Cuadro 69" sheetId="69" r:id="rId70"/>
    <sheet name="Cuadro 70" sheetId="70" r:id="rId71"/>
    <sheet name="Cuadro 71" sheetId="71" r:id="rId72"/>
    <sheet name="Cuadro 72" sheetId="72" r:id="rId73"/>
    <sheet name="Cuadro 73" sheetId="73" r:id="rId74"/>
    <sheet name="Cuadro 74" sheetId="74" r:id="rId75"/>
    <sheet name="Cuadro 75" sheetId="75" r:id="rId76"/>
    <sheet name="Cuadro 76" sheetId="76" r:id="rId77"/>
    <sheet name="Cuadro 77" sheetId="77" r:id="rId78"/>
    <sheet name="Cuadro 78" sheetId="78" r:id="rId79"/>
    <sheet name="Cuadro 79" sheetId="79" r:id="rId80"/>
    <sheet name="Cuadro 80" sheetId="80" r:id="rId81"/>
    <sheet name="Cuadro 81" sheetId="81" r:id="rId82"/>
    <sheet name="Cuadro 82" sheetId="82" r:id="rId83"/>
    <sheet name="Cuadro 83" sheetId="83" r:id="rId84"/>
    <sheet name="Cuadro 84" sheetId="84" r:id="rId85"/>
    <sheet name="Cuadro 85" sheetId="85" r:id="rId86"/>
    <sheet name="Cuadro 86" sheetId="86" r:id="rId87"/>
    <sheet name="Cuadro 87" sheetId="87" r:id="rId88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7" l="1"/>
  <c r="A1" i="86"/>
  <c r="A1" i="85"/>
  <c r="A1" i="84"/>
  <c r="A1" i="83"/>
  <c r="A1" i="82"/>
  <c r="A1" i="81"/>
  <c r="A1" i="80"/>
  <c r="A1" i="79"/>
  <c r="A1" i="78"/>
  <c r="A1" i="77"/>
  <c r="A1" i="76"/>
  <c r="A1" i="75"/>
  <c r="A1" i="74"/>
  <c r="A1" i="73"/>
  <c r="A1" i="72"/>
  <c r="A1" i="71"/>
  <c r="A1" i="70"/>
  <c r="A1" i="69"/>
  <c r="A1" i="68"/>
  <c r="A1" i="67"/>
  <c r="A1" i="66"/>
  <c r="A1" i="65"/>
  <c r="A1" i="64"/>
  <c r="A1" i="63"/>
  <c r="A1" i="62"/>
  <c r="A1" i="61"/>
  <c r="A1" i="60"/>
  <c r="A1" i="59"/>
  <c r="A1" i="58"/>
  <c r="A1" i="57"/>
  <c r="A1" i="56"/>
  <c r="A1" i="55"/>
  <c r="A1" i="54"/>
  <c r="A1" i="53"/>
  <c r="A1" i="52"/>
  <c r="A1" i="51"/>
  <c r="A1" i="50"/>
  <c r="A1" i="49"/>
  <c r="A1" i="48"/>
  <c r="A1" i="47"/>
  <c r="A1" i="46"/>
  <c r="A1" i="45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" i="1"/>
  <c r="E90" i="89"/>
  <c r="E89" i="89"/>
  <c r="E88" i="89"/>
  <c r="E87" i="89"/>
  <c r="E86" i="89"/>
  <c r="E85" i="89"/>
  <c r="E84" i="89"/>
  <c r="E83" i="89"/>
  <c r="E82" i="89"/>
  <c r="E81" i="89"/>
  <c r="E80" i="89"/>
  <c r="E79" i="89"/>
  <c r="E78" i="89"/>
  <c r="E77" i="89"/>
  <c r="E76" i="89"/>
  <c r="E75" i="89"/>
  <c r="E74" i="89"/>
  <c r="E73" i="89"/>
  <c r="E72" i="89"/>
  <c r="E71" i="89"/>
  <c r="E70" i="89"/>
  <c r="E69" i="89"/>
  <c r="E68" i="89"/>
  <c r="E67" i="89"/>
  <c r="E66" i="89"/>
  <c r="E65" i="89"/>
  <c r="E64" i="89"/>
  <c r="E63" i="89"/>
  <c r="E62" i="89"/>
  <c r="E61" i="89"/>
  <c r="E60" i="89"/>
  <c r="E59" i="89"/>
  <c r="E58" i="89"/>
  <c r="E57" i="89"/>
  <c r="E56" i="89"/>
  <c r="E55" i="89"/>
  <c r="E54" i="89"/>
  <c r="E53" i="89"/>
  <c r="E52" i="89"/>
  <c r="E51" i="89"/>
  <c r="E50" i="89"/>
  <c r="E49" i="89"/>
  <c r="E48" i="89"/>
  <c r="E47" i="89"/>
  <c r="E46" i="89"/>
  <c r="E45" i="89"/>
  <c r="E44" i="89"/>
  <c r="E43" i="89"/>
  <c r="E42" i="89"/>
  <c r="E41" i="89"/>
  <c r="E40" i="89"/>
  <c r="E39" i="89"/>
  <c r="E38" i="89"/>
  <c r="E37" i="89"/>
  <c r="E36" i="89"/>
  <c r="E35" i="89"/>
  <c r="E34" i="89"/>
  <c r="E33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E7" i="89"/>
  <c r="E6" i="89"/>
  <c r="E5" i="89"/>
  <c r="E4" i="89"/>
  <c r="E3" i="89"/>
  <c r="A1" i="89"/>
</calcChain>
</file>

<file path=xl/sharedStrings.xml><?xml version="1.0" encoding="utf-8"?>
<sst xmlns="http://schemas.openxmlformats.org/spreadsheetml/2006/main" count="47549" uniqueCount="348">
  <si>
    <t>Índice</t>
  </si>
  <si>
    <t>N°</t>
  </si>
  <si>
    <t>Cuadro</t>
  </si>
  <si>
    <t>Desagregación</t>
  </si>
  <si>
    <t>División Político Administrativa</t>
  </si>
  <si>
    <t>Indicador (hipervínculo)</t>
  </si>
  <si>
    <t>Proporción de personas que perciben un aumento de la delincuencia en el país</t>
  </si>
  <si>
    <t>País, Región y Comuna</t>
  </si>
  <si>
    <t>Principal fuente de información sobre el aumento de  la delincuencia en el país: La experiencia personal</t>
  </si>
  <si>
    <t>Principal fuente de información sobre el aumento de  la delincuencia en el país: Información proporcionada por familiares</t>
  </si>
  <si>
    <t>Principal fuente de información sobre el aumento de  la delincuencia en el país: Información de otras personas no familiares como amigos, vecinos o conocidos</t>
  </si>
  <si>
    <t>Principal fuente de información sobre el aumento de  la delincuencia en el país: Información recogida en redes sociales, tales como Facebook, Twitter, Tiktok y similares</t>
  </si>
  <si>
    <t>Principal fuente de información sobre el aumento de  la delincuencia en el país: Programas de noticias en televisión</t>
  </si>
  <si>
    <t>Principal fuente de información sobre el aumento de  la delincuencia en el país: Otros programas en televisión distintos a los noticiarios, como matinales, documentales, programas especiales</t>
  </si>
  <si>
    <t>Principal fuente de información sobre el aumento de  la delincuencia en el país: Periódicos nacionales en papel y/o electrónicos</t>
  </si>
  <si>
    <t>Principal fuente de información sobre el aumento de  la delincuencia en el país: Periódicos regionales o locales en papel y/o electrónicos</t>
  </si>
  <si>
    <t>Principal fuente de información sobre el aumento de  la delincuencia en el país: A través de la radio</t>
  </si>
  <si>
    <t>Principal fuente de información sobre el aumento de  la delincuencia en el país: Otros</t>
  </si>
  <si>
    <t>Proporción de personas que perciben un aumento de la delincuencia en su comuna</t>
  </si>
  <si>
    <t>Principal fuente de información sobre el aumento de  la delincuencia en su comuna: La experiencia personal</t>
  </si>
  <si>
    <t>Principal fuente de información sobre el aumento de  la delincuencia en su comuna: Información proporcionada por familiares</t>
  </si>
  <si>
    <t>Principal fuente de información sobre el aumento de  la delincuencia en su comuna: Información de otras personas no familiares como amigos, vecinos o conocidos</t>
  </si>
  <si>
    <t>Principal fuente de información sobre el aumento de  la delincuencia en su comuna: Información recogida en redes sociales, tales como Facebook, Twitter, Tiktok y similares</t>
  </si>
  <si>
    <t>Principal fuente de información sobre el aumento de  la delincuencia en su comuna: Programas de noticias en televisión</t>
  </si>
  <si>
    <t>Principal fuente de información sobre el aumento de  la delincuencia en su comuna: Otros programas en televisión distintos a los noticiarios, como matinales, documentales, programas especiales</t>
  </si>
  <si>
    <t>Principal fuente de información sobre el aumento de  la delincuencia en su comuna: Periódicos nacionales en papel y/o electrónicos</t>
  </si>
  <si>
    <t>Principal fuente de información sobre el aumento de  la delincuencia en su comuna: Periódicos regionales o locales en papel y/o electrónicos</t>
  </si>
  <si>
    <t>Principal fuente de información sobre el aumento de  la delincuencia en su comuna: A través de la radio</t>
  </si>
  <si>
    <t>Principal fuente de información sobre el aumento de  la delincuencia en su comuna: Otros</t>
  </si>
  <si>
    <t>Proporción de personas que perciben un aumento de la delincuencia en su barrio</t>
  </si>
  <si>
    <t>Proporción de personas que se sienten inseguras al caminar solo/a por la calle cuando está oscuro</t>
  </si>
  <si>
    <t>Proporción de personas que perciben que en el barrio siempre se producen incivilidades: Rayados, marcas o pinturas en la propiedad pública o privada sin autorización</t>
  </si>
  <si>
    <t>Proporción de personas que perciben que en el barrio siempre se producen incivilidades: Presencia de personas que habitan y/o duermen en la calle</t>
  </si>
  <si>
    <t>Proporción de personas que perciben que en el barrio siempre se producen incivilidades: Presencia de comercio ilegal</t>
  </si>
  <si>
    <t>Proporción de personas que perciben que en el barrio siempre se producen incivilidades: Consumo de alcohol o droga en la vía pública</t>
  </si>
  <si>
    <t>Proporción de personas que perciben que en el barrio siempre se producen incivilidades: Venta clandestina de alcohol</t>
  </si>
  <si>
    <t>Proporción de personas que perciben que en el barrio siempre se producen incivilidades: Sitios eriazos descuidados o acumulación de basura</t>
  </si>
  <si>
    <t>Proporción de personas que perciben que en el barrio siempre se producen incivilidades: Prostitución o comercio sexual</t>
  </si>
  <si>
    <t>Proporción de personas que perciben que en el barrio siempre se producen incivilidades: Lanzamientos de fuegos artificiales</t>
  </si>
  <si>
    <t>Proporción de personas que perciben que en el barrio siempre se producen incivilidades: Vandalismo o daño a la propiedad pública o privada, excluyendo rayados o marcas</t>
  </si>
  <si>
    <t>Proporción de personas que perciben que en el barrio siempre se producen incivilidades: Amenazas o peleas entre vecinos</t>
  </si>
  <si>
    <t>Proporción de personas que perciben que en el barrio siempre se producen incivilidades: Presencia de pandillas violentas</t>
  </si>
  <si>
    <t>Proporción de personas que perciben que en el barrio siempre se producen incivilidades: Peleas callejeras con armas blancas o de fuego</t>
  </si>
  <si>
    <t>Proporción de personas que perciben que en el barrio siempre se producen incivilidades: Peleas callejeras sin armas</t>
  </si>
  <si>
    <t>Proporción de personas que perciben que en el barrio siempre se producen incivilidades: Robos o asaltos en la vía pública</t>
  </si>
  <si>
    <t>Proporción de personas que perciben que en el barrio siempre se producen incivilidades: Balaceras o disparos</t>
  </si>
  <si>
    <t>Proporción de personas que por temor a ser víctima de algún delito ha dejado de Caminar solo/a</t>
  </si>
  <si>
    <t>Proporción de personas que por temor a ser víctima de algún delito ha dejado de Realizar actividades familiares al aire libre</t>
  </si>
  <si>
    <t>Proporción de personas que por temor a ser víctima de algún delito ha dejado de Usar celular y/o artículos electrónicos en público</t>
  </si>
  <si>
    <t>Proporción de personas que por temor a ser víctima de algún delito ha dejado de Tomar micros o buses</t>
  </si>
  <si>
    <t>Proporción de personas que por temor a ser víctima de algún delito ha dejado de Tomar taxis o colectivos</t>
  </si>
  <si>
    <t>Proporción de personas que por temor a ser víctima de algún delito ha dejado de Tomar o usar Uber, Cabify, Didi o similares</t>
  </si>
  <si>
    <t>Proporción de personas que por temor a ser víctima de algún delito ha dejado de Caminar por ciertas áreas o lugares</t>
  </si>
  <si>
    <t>Proporción de personas que por temor a ser víctima de algún delito ha dejado de Salir de noche</t>
  </si>
  <si>
    <t>Proporción de personas que por temor a ser víctima de algún delito ha dejado de Usar joyas, reloj u objetos de lujo</t>
  </si>
  <si>
    <t>Proporción de personas que por temor a ser víctima de algún delito ha dejado de Ir al banco</t>
  </si>
  <si>
    <t>Proporción de personas que por temor a ser víctima de algún delito ha dejado de Llevar o usar dinero en efectivo</t>
  </si>
  <si>
    <t>Proporción de personas que por temor a ser víctima de algún delito ha dejado de hacer Otra actividad</t>
  </si>
  <si>
    <t>Proporción de hogares victimizados por delitos consultados</t>
  </si>
  <si>
    <t>Proporción de hogares que denuncian delitos consultados</t>
  </si>
  <si>
    <t>Cifra oscura de delitos consultados a hogares</t>
  </si>
  <si>
    <t>Proporción de personas victimizadas por delitos consultados</t>
  </si>
  <si>
    <t>Proporción de hogares victimizados por intento de robo</t>
  </si>
  <si>
    <t>Proporción de hogares victimizados por delitos violentos</t>
  </si>
  <si>
    <t>Proporción de personas victimizadas por delitos violentos</t>
  </si>
  <si>
    <t>Proporción de hogares victimizados por delitos de vandalismo</t>
  </si>
  <si>
    <t>Proporción de hogares victimizados por ciberdelitos</t>
  </si>
  <si>
    <t>Proporción de hogares victimizados por delitos económicos</t>
  </si>
  <si>
    <t>Proporción de hogares victimizados por acoso</t>
  </si>
  <si>
    <t>Proporción de hogares victimizados por delitos de robo (con o sin violencia)</t>
  </si>
  <si>
    <t>Proporción de hogares victimizados por delitos de robos no violentos</t>
  </si>
  <si>
    <t>Proporción de hogares victimizados por delitos emergentes</t>
  </si>
  <si>
    <t>Proporción de personas que han visto o presenciado en su barrio siempre o casi siempre personas con pistolas u otras armas de fuego, excluyendo a la policía y fuerzas armadas</t>
  </si>
  <si>
    <t>Proporción de personas que han visto o presenciado en su barrio siempre o casi siempre  tráfico de drogas</t>
  </si>
  <si>
    <t>Proporción de hogares victimizados por hurto</t>
  </si>
  <si>
    <t>Proporción de hogares victimizados por robo desde vehículos</t>
  </si>
  <si>
    <t>Proporción de hogares victimizados por robo con fuerza en la vivienda</t>
  </si>
  <si>
    <t>Proporción de hogares victimizados por robo con violencia o intimidación</t>
  </si>
  <si>
    <t>Proporción de hogares victimizados por robo por sorpresa</t>
  </si>
  <si>
    <t>Proporción de hogares que disponen de Perro u otro animal con fines de protección del inmueble en su vivienda o edificio</t>
  </si>
  <si>
    <t>Proporción de hogares que disponen de Alarma instalada por empresa de seguridad en su vivienda o edificio</t>
  </si>
  <si>
    <t>Proporción de hogares que disponen de Cámaras de vigilancia en su vivienda o edificio</t>
  </si>
  <si>
    <t>Proporción de hogares que disponen de Rejas u otro tipo de protecciones en puertas y ventanas en su vivienda o edificio</t>
  </si>
  <si>
    <t>Proporción de hogares que disponen de Cerco eléctrico en reja o muro perimetral de la propiedad en su vivienda o edificio</t>
  </si>
  <si>
    <t>Proporción de hogares que disponen de Protecciones no eléctricas en reja o muro de la propiedaden su vivienda o edificio</t>
  </si>
  <si>
    <t>Proporción de hogares que disponen de Seguro de cadena y/o cerradura de seguridad en su vivienda o edificio</t>
  </si>
  <si>
    <t>Proporción de hogares que disponen de Foco lumínico con sensor de movimiento en su vivienda o edificio</t>
  </si>
  <si>
    <t>Proporción de hogares que disponen de Otro elemento de seguridad en su vivienda o edificio</t>
  </si>
  <si>
    <t>Proporción de hogares que disponen de un grupo de WhatsApp u otra red en conjunto a las personas de su barrio / cuadra / block</t>
  </si>
  <si>
    <t>Proporción de hogares que disponen de un sistema de vigilancia entre las personas de su barrio / cuadra / block</t>
  </si>
  <si>
    <t>Proporción de hogares que disponen de un sistema de alarma comunitaria en conjunto a las personas de su barrio / cuadra / block</t>
  </si>
  <si>
    <t>Proporción de hogares que han hablado con las policías para coordinar medidas de seguridad en conjunto a las personas de su barrio / cuadra / block</t>
  </si>
  <si>
    <t>Proporción de hogares que han hablado con agentes del municipio para coordinar medidas de seguridad en conjunto a las personas de su barrio / cuadra / block</t>
  </si>
  <si>
    <t>Proporción de hogares que disponen de un sistema de cámaras de televigilancia en conjunto a las personas de su barrio / cuadra / block</t>
  </si>
  <si>
    <t xml:space="preserve"> </t>
  </si>
  <si>
    <t>PAD</t>
  </si>
  <si>
    <t>FRECUENCIA RELATIVA</t>
  </si>
  <si>
    <t>REGIÓN</t>
  </si>
  <si>
    <t>COMUNA</t>
  </si>
  <si>
    <t>TOTAL</t>
  </si>
  <si>
    <t>Inferior</t>
  </si>
  <si>
    <t>Superior</t>
  </si>
  <si>
    <t>Notas</t>
  </si>
  <si>
    <t>NACIONAL</t>
  </si>
  <si>
    <t>TOTAL NACIONAL</t>
  </si>
  <si>
    <t>ARICA Y PARINACOTA</t>
  </si>
  <si>
    <t>TOTAL REGIONAL</t>
  </si>
  <si>
    <t>ARICA</t>
  </si>
  <si>
    <t>TARAPACÁ</t>
  </si>
  <si>
    <t>ALTO HOSPICIO</t>
  </si>
  <si>
    <t>IQUIQUE</t>
  </si>
  <si>
    <t>POZO ALMONTE</t>
  </si>
  <si>
    <t>1</t>
  </si>
  <si>
    <t>ANTOFAGASTA</t>
  </si>
  <si>
    <t>CALAMA</t>
  </si>
  <si>
    <t>TOCOPILLA</t>
  </si>
  <si>
    <t>ATACAMA</t>
  </si>
  <si>
    <t>CHAÑARAL</t>
  </si>
  <si>
    <t>COPIAPÓ</t>
  </si>
  <si>
    <t>VALLENAR</t>
  </si>
  <si>
    <t>COQUIMBO</t>
  </si>
  <si>
    <t>ILLAPEL</t>
  </si>
  <si>
    <t>LA SERENA</t>
  </si>
  <si>
    <t>LOS VILOS</t>
  </si>
  <si>
    <t>OVALLE</t>
  </si>
  <si>
    <t>VALPARAÍSO</t>
  </si>
  <si>
    <t>CALERA</t>
  </si>
  <si>
    <t>CONCÓN</t>
  </si>
  <si>
    <t>LA LIGUA</t>
  </si>
  <si>
    <t>LIMACHE</t>
  </si>
  <si>
    <t>LOS ANDES</t>
  </si>
  <si>
    <t>QUILLOTA</t>
  </si>
  <si>
    <t>QUILPUÉ</t>
  </si>
  <si>
    <t>SAN ANTONIO</t>
  </si>
  <si>
    <t>SAN FELIPE</t>
  </si>
  <si>
    <t>VILLA ALEMANA</t>
  </si>
  <si>
    <t>VIÑA DEL MAR</t>
  </si>
  <si>
    <t>METROPOLITANA</t>
  </si>
  <si>
    <t>BUIN</t>
  </si>
  <si>
    <t>CERRILLOS</t>
  </si>
  <si>
    <t>CERRO NAVIA</t>
  </si>
  <si>
    <t>COLINA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</si>
  <si>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</si>
  <si>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</si>
  <si>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</si>
  <si>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</si>
  <si>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</si>
  <si>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</si>
  <si>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</si>
  <si>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</si>
  <si>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</si>
  <si>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</si>
  <si>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</si>
  <si>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</si>
  <si>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</si>
  <si>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</si>
  <si>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</si>
  <si>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</si>
  <si>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</si>
  <si>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MELIPILLA</t>
  </si>
  <si>
    <t>PADRE HURTADO</t>
  </si>
  <si>
    <t>PAINE</t>
  </si>
  <si>
    <t>PEDRO AGUIRRE CERDA</t>
  </si>
  <si>
    <t>PEÑAFLOR</t>
  </si>
  <si>
    <t>PEÑALOLÉN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</si>
  <si>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</si>
  <si>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</si>
  <si>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</si>
  <si>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</si>
  <si>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</si>
  <si>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</si>
  <si>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</si>
  <si>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</si>
  <si>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</si>
  <si>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MIGUEL</t>
  </si>
  <si>
    <t>SAN RAMÓN</t>
  </si>
  <si>
    <t>SANTIAGO</t>
  </si>
  <si>
    <t>TALAGANTE</t>
  </si>
  <si>
    <t>VITACURA</t>
  </si>
  <si>
    <t>ÑUÑOA</t>
  </si>
  <si>
    <t>O´HIGGINS</t>
  </si>
  <si>
    <t>CHIMBARONGO</t>
  </si>
  <si>
    <t>DOÑIHUE</t>
  </si>
  <si>
    <t>GRANEROS</t>
  </si>
  <si>
    <t>MACHALÍ</t>
  </si>
  <si>
    <t>MOSTAZAL</t>
  </si>
  <si>
    <t>PICHILEMU</t>
  </si>
  <si>
    <t>RANCAGUA</t>
  </si>
  <si>
    <t>RENGO</t>
  </si>
  <si>
    <t>SAN FERNANDO</t>
  </si>
  <si>
    <t>SAN VICENTE</t>
  </si>
  <si>
    <t>SANTA CRUZ</t>
  </si>
  <si>
    <t>MAULE</t>
  </si>
  <si>
    <t>CAUQUENES</t>
  </si>
  <si>
    <t>CONSTITUCIÓN</t>
  </si>
  <si>
    <t>CURICÓ</t>
  </si>
  <si>
    <t>LINARES</t>
  </si>
  <si>
    <t>MOLINA</t>
  </si>
  <si>
    <t>PARRAL</t>
  </si>
  <si>
    <t>SAN JAVIER</t>
  </si>
  <si>
    <t>TALCA</t>
  </si>
  <si>
    <t>ÑUBLE</t>
  </si>
  <si>
    <t>BULNES</t>
  </si>
  <si>
    <t>CHILLÁN</t>
  </si>
  <si>
    <t>CHILLÁN VIEJO</t>
  </si>
  <si>
    <t>COIHUECO</t>
  </si>
  <si>
    <t>QUILLÓN</t>
  </si>
  <si>
    <t>QUIRIHUE</t>
  </si>
  <si>
    <t>SAN CARLOS</t>
  </si>
  <si>
    <t>YUNGAY</t>
  </si>
  <si>
    <t>BIOBÍO</t>
  </si>
  <si>
    <t>CHIGUAYANTE</t>
  </si>
  <si>
    <t>CONCEPCIÓN</t>
  </si>
  <si>
    <t>CORONEL</t>
  </si>
  <si>
    <t>HUALPÉN</t>
  </si>
  <si>
    <t>LEBU</t>
  </si>
  <si>
    <t>LOS ÁNGELES</t>
  </si>
  <si>
    <t>LOTA</t>
  </si>
  <si>
    <t>PENCO</t>
  </si>
  <si>
    <t>SAN PEDRO DE LA PAZ</t>
  </si>
  <si>
    <t>TALCAHUANO</t>
  </si>
  <si>
    <t>TOMÉ</t>
  </si>
  <si>
    <t>ARAUCANÍA</t>
  </si>
  <si>
    <t>ANGOL</t>
  </si>
  <si>
    <t>COLLIPULLI</t>
  </si>
  <si>
    <t>LAUTARO</t>
  </si>
  <si>
    <t>LONCOCHE</t>
  </si>
  <si>
    <t>NUEVA IMPERIAL</t>
  </si>
  <si>
    <t>PADRE LAS CASAS</t>
  </si>
  <si>
    <t>PITRUFQUÉN</t>
  </si>
  <si>
    <t>PUCÓN</t>
  </si>
  <si>
    <t>TEMUCO</t>
  </si>
  <si>
    <t>VICTORIA</t>
  </si>
  <si>
    <t>VILCÚN</t>
  </si>
  <si>
    <t>VILLARRICA</t>
  </si>
  <si>
    <t>LOS RIOS</t>
  </si>
  <si>
    <t>LA UNIÓN</t>
  </si>
  <si>
    <t>PAILLACO</t>
  </si>
  <si>
    <t>PANGUIPULLI</t>
  </si>
  <si>
    <t>RÍO BUENO</t>
  </si>
  <si>
    <t>VALDIVIA</t>
  </si>
  <si>
    <t>LOS LAGOS</t>
  </si>
  <si>
    <t>ANCUD</t>
  </si>
  <si>
    <t>CALBUCO</t>
  </si>
  <si>
    <t>CASTRO</t>
  </si>
  <si>
    <t>OSORNO</t>
  </si>
  <si>
    <t>PUERTO MONTT</t>
  </si>
  <si>
    <t>PUERTO VARAS</t>
  </si>
  <si>
    <t>QUELLÓN</t>
  </si>
  <si>
    <t>AYSÉN</t>
  </si>
  <si>
    <t>COYHAIQUE</t>
  </si>
  <si>
    <t>MAGALLANES</t>
  </si>
  <si>
    <t>NATALES</t>
  </si>
  <si>
    <t>PUNTA ARENAS</t>
  </si>
  <si>
    <t>1: Estimación poco fiable (coeficiente de variación mayor a 15% y menor o igual a 30%. En el caso de estimaciones de razón, si no cumple con el umbral de aceptación asociado a su error estándar). Se recomienda utilizar con precaución esta estimación, ya que podría llevar a conclusiones poco acertadas.</t>
  </si>
  <si>
    <t>2: Estimación no fiable (número de casos muestrales menor a 60, grados de libertad menores a 9 o coeficiente de variación mayor a 30%). No se recomienda el uso de esta estimación.</t>
  </si>
  <si>
    <t>3: Cero Muestral. Indica que el denominador de este indicador es cero, es decir, no se registran observaciones para este indicador en este subgrupo.</t>
  </si>
  <si>
    <t>FINF_PAIS_1</t>
  </si>
  <si>
    <t>FINF_PAIS_2</t>
  </si>
  <si>
    <t>FINF_PAIS_3</t>
  </si>
  <si>
    <t>FINF_PAIS_4</t>
  </si>
  <si>
    <t>FINF_PAIS_5</t>
  </si>
  <si>
    <t>FINF_PAIS_6</t>
  </si>
  <si>
    <t>FINF_PAIS_7</t>
  </si>
  <si>
    <t>FINF_PAIS_8</t>
  </si>
  <si>
    <t>FINF_PAIS_9</t>
  </si>
  <si>
    <t>FINF_PAIS_77</t>
  </si>
  <si>
    <t>PADC</t>
  </si>
  <si>
    <t>FINF_COM_1</t>
  </si>
  <si>
    <t>FINF_COM_2</t>
  </si>
  <si>
    <t>FINF_COM_3</t>
  </si>
  <si>
    <t>FINF_COM_4</t>
  </si>
  <si>
    <t>FINF_COM_5</t>
  </si>
  <si>
    <t>FINF_COM_6</t>
  </si>
  <si>
    <t>FINF_COM_7</t>
  </si>
  <si>
    <t>FINF_COM_8</t>
  </si>
  <si>
    <t>FINF_COM_9</t>
  </si>
  <si>
    <t>FINF_COM_77</t>
  </si>
  <si>
    <t>PADB</t>
  </si>
  <si>
    <t>PCOS</t>
  </si>
  <si>
    <t>P_DESORDENES_1</t>
  </si>
  <si>
    <t>P_DESORDENES_2</t>
  </si>
  <si>
    <t>P_DESORDENES_3</t>
  </si>
  <si>
    <t>P_DESORDENES_4</t>
  </si>
  <si>
    <t>P_DESORDENES_5</t>
  </si>
  <si>
    <t>P_DESORDENES_6</t>
  </si>
  <si>
    <t>P_DESORDENES_7</t>
  </si>
  <si>
    <t>P_DESORDENES_8</t>
  </si>
  <si>
    <t>P_INCIVILIDADES_1</t>
  </si>
  <si>
    <t>P_INCIVILIDADES_2</t>
  </si>
  <si>
    <t>P_INCIVILIDADES_3</t>
  </si>
  <si>
    <t>P_INCIVILIDADES_4</t>
  </si>
  <si>
    <t>P_INCIVILIDADES_5</t>
  </si>
  <si>
    <t>P_INCIVILIDADES_6</t>
  </si>
  <si>
    <t>P_INCIVILIDADES_7</t>
  </si>
  <si>
    <t>P_MOD_ACTIVIDADES_1</t>
  </si>
  <si>
    <t>P_MOD_ACTIVIDADES_2</t>
  </si>
  <si>
    <t>P_MOD_ACTIVIDADES_3</t>
  </si>
  <si>
    <t>P_MOD_ACTIVIDADES_4</t>
  </si>
  <si>
    <t>2</t>
  </si>
  <si>
    <t>P_MOD_ACTIVIDADES_5</t>
  </si>
  <si>
    <t>P_MOD_ACTIVIDADES_6</t>
  </si>
  <si>
    <t>P_MOD_ACTIVIDADES_7</t>
  </si>
  <si>
    <t>P_MOD_ACTIVIDADES_8</t>
  </si>
  <si>
    <t>P_MOD_ACTIVIDADES_9</t>
  </si>
  <si>
    <t>P_MOD_ACTIVIDADES_10</t>
  </si>
  <si>
    <t>P_MOD_ACTIVIDADES_11</t>
  </si>
  <si>
    <t>P_MOD_ACTIVIDADES_12</t>
  </si>
  <si>
    <t>VH_DC</t>
  </si>
  <si>
    <t>DEN_VHDC</t>
  </si>
  <si>
    <t>COSC_DC</t>
  </si>
  <si>
    <t>VP_DC</t>
  </si>
  <si>
    <t>VH_IR</t>
  </si>
  <si>
    <t>VH_DV</t>
  </si>
  <si>
    <t>VP_DV</t>
  </si>
  <si>
    <t>VH_VAN</t>
  </si>
  <si>
    <t>VH_CIBER</t>
  </si>
  <si>
    <t>VH_ECON</t>
  </si>
  <si>
    <t>VP_ACO</t>
  </si>
  <si>
    <t>VH_ROBOS</t>
  </si>
  <si>
    <t>VH_ROBOS_NV</t>
  </si>
  <si>
    <t>VH_EMERG</t>
  </si>
  <si>
    <t>PRESENCIA_ARMAS</t>
  </si>
  <si>
    <t>PRESENCIA_TRAFICO</t>
  </si>
  <si>
    <t>HUR</t>
  </si>
  <si>
    <t>RDDV</t>
  </si>
  <si>
    <t>RFV</t>
  </si>
  <si>
    <t>RVI</t>
  </si>
  <si>
    <t>RPS</t>
  </si>
  <si>
    <t>MEDIDAS_PERRO</t>
  </si>
  <si>
    <t>MEDIDAS_ALARMA_PRIVADA</t>
  </si>
  <si>
    <t>MEDIDAS_CAMARAS_VIGILANCIA</t>
  </si>
  <si>
    <t>MEDIDAS_REJAS</t>
  </si>
  <si>
    <t>MEDIDAS_CERCO</t>
  </si>
  <si>
    <t>MEDIDAS_PROTECCION</t>
  </si>
  <si>
    <t>MEDIDAS_SEGURO</t>
  </si>
  <si>
    <t>MEDIDAS_FOCO</t>
  </si>
  <si>
    <t>MEDIDAS_OTRO</t>
  </si>
  <si>
    <t>VECINOS_MEDIDAS_WHATSAPP</t>
  </si>
  <si>
    <t>VECINOS_MEDIDAS_VIGILANCIA</t>
  </si>
  <si>
    <t>VECINOS_MEDIDAS_AL_COMUNIT</t>
  </si>
  <si>
    <t>VECINOS_MEDIDAS_COODR_POL</t>
  </si>
  <si>
    <t>VECINOS_MEDIDAS_COODR_MUN</t>
  </si>
  <si>
    <t>VECINOS_MEDIDAS_TELEVIG</t>
  </si>
  <si>
    <t>4: Esta estimación considera una subpoblación de acuerdo con la temática consultada: En el caso de actividades que dejó de hacer por temor a ser víctima de algún delito, considera a aquellas personas que realizaban la actividad, excluyendo a quienes señalaron que no aplica a su caso.</t>
  </si>
  <si>
    <t>1;4</t>
  </si>
  <si>
    <t>2;4</t>
  </si>
  <si>
    <t>4: Esta estimación considera una subpoblación de acuerdo con la temática consultada: En el caso de delitos a vehículos solo considera hogares que poseen un vehículo de uso particular o mixto durante los últimos doce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</si>
</sst>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00%"/>
  </numFmts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8"/>
      <color rgb="FF000000"/>
      <name val="Calibri"/>
    </font>
    <font>
      <b/>
      <u/>
      <sz val="11"/>
      <color theme="10"/>
      <name val="Calibri"/>
    </font>
    <font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64" fontId="2" fillId="0" borderId="2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1" fontId="3" fillId="0" borderId="3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/>
    <xf numFmtId="164" fontId="2" fillId="0" borderId="4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1" fontId="3" fillId="0" borderId="5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1" fontId="3" fillId="0" borderId="14" xfId="0" applyNumberFormat="1" applyFont="1" applyBorder="1" applyAlignment="1">
      <alignment horizontal="center"/>
    </xf>
    <xf numFmtId="0" fontId="2" fillId="0" borderId="13" xfId="0" applyFont="1" applyBorder="1"/>
    <xf numFmtId="0" fontId="5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C46" workbookViewId="0">
      <selection activeCell="E51" sqref="E51"/>
    </sheetView>
  </sheetViews>
  <sheetFormatPr baseColWidth="10" defaultColWidth="11.42578125" defaultRowHeight="15" x14ac:dyDescent="0.25"/>
  <cols>
    <col min="1" max="1" width="21.7109375" customWidth="1"/>
    <col min="2" max="2" width="178.5703125" bestFit="1" customWidth="1"/>
    <col min="3" max="3" width="14.7109375" customWidth="1"/>
    <col min="4" max="4" width="34.7109375" customWidth="1"/>
    <col min="5" max="5" width="31.5703125" bestFit="1" customWidth="1"/>
  </cols>
  <sheetData>
    <row r="1" spans="1:5" x14ac:dyDescent="0.25">
      <c r="A1" s="34" t="str">
        <f>HYPERLINK("#'Índice'!A1", "Índice")</f>
        <v>Índice</v>
      </c>
      <c r="B1" s="34" t="s">
        <v>0</v>
      </c>
      <c r="C1" s="34"/>
      <c r="D1" s="34"/>
      <c r="E1" s="34"/>
    </row>
    <row r="2" spans="1:5" x14ac:dyDescent="0.25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</row>
    <row r="3" spans="1:5" x14ac:dyDescent="0.25">
      <c r="A3" s="32">
        <v>1</v>
      </c>
      <c r="B3" s="33" t="s">
        <v>6</v>
      </c>
      <c r="C3" s="32"/>
      <c r="D3" s="32" t="s">
        <v>7</v>
      </c>
      <c r="E3" s="35" t="str">
        <f>HYPERLINK("#'Cuadro 1'!B2", "PAD")</f>
        <v>PAD</v>
      </c>
    </row>
    <row r="4" spans="1:5" x14ac:dyDescent="0.25">
      <c r="A4" s="32">
        <v>2</v>
      </c>
      <c r="B4" s="33" t="s">
        <v>8</v>
      </c>
      <c r="C4" s="32"/>
      <c r="D4" s="32" t="s">
        <v>7</v>
      </c>
      <c r="E4" s="35" t="str">
        <f>HYPERLINK("#'Cuadro 2'!B2", "FINF_PAIS_1")</f>
        <v>FINF_PAIS_1</v>
      </c>
    </row>
    <row r="5" spans="1:5" x14ac:dyDescent="0.25">
      <c r="A5" s="32">
        <v>3</v>
      </c>
      <c r="B5" s="33" t="s">
        <v>9</v>
      </c>
      <c r="C5" s="32"/>
      <c r="D5" s="32" t="s">
        <v>7</v>
      </c>
      <c r="E5" s="35" t="str">
        <f>HYPERLINK("#'Cuadro 3'!B2", "FINF_PAIS_2")</f>
        <v>FINF_PAIS_2</v>
      </c>
    </row>
    <row r="6" spans="1:5" x14ac:dyDescent="0.25">
      <c r="A6" s="32">
        <v>4</v>
      </c>
      <c r="B6" s="33" t="s">
        <v>10</v>
      </c>
      <c r="C6" s="32"/>
      <c r="D6" s="32" t="s">
        <v>7</v>
      </c>
      <c r="E6" s="35" t="str">
        <f>HYPERLINK("#'Cuadro 4'!B2", "FINF_PAIS_3")</f>
        <v>FINF_PAIS_3</v>
      </c>
    </row>
    <row r="7" spans="1:5" x14ac:dyDescent="0.25">
      <c r="A7" s="32">
        <v>5</v>
      </c>
      <c r="B7" s="33" t="s">
        <v>11</v>
      </c>
      <c r="C7" s="32"/>
      <c r="D7" s="32" t="s">
        <v>7</v>
      </c>
      <c r="E7" s="35" t="str">
        <f>HYPERLINK("#'Cuadro 5'!B2", "FINF_PAIS_4")</f>
        <v>FINF_PAIS_4</v>
      </c>
    </row>
    <row r="8" spans="1:5" x14ac:dyDescent="0.25">
      <c r="A8" s="32">
        <v>6</v>
      </c>
      <c r="B8" s="33" t="s">
        <v>12</v>
      </c>
      <c r="C8" s="32"/>
      <c r="D8" s="32" t="s">
        <v>7</v>
      </c>
      <c r="E8" s="35" t="str">
        <f>HYPERLINK("#'Cuadro 6'!B2", "FINF_PAIS_5")</f>
        <v>FINF_PAIS_5</v>
      </c>
    </row>
    <row r="9" spans="1:5" x14ac:dyDescent="0.25">
      <c r="A9" s="32">
        <v>7</v>
      </c>
      <c r="B9" s="33" t="s">
        <v>13</v>
      </c>
      <c r="C9" s="32"/>
      <c r="D9" s="32" t="s">
        <v>7</v>
      </c>
      <c r="E9" s="35" t="str">
        <f>HYPERLINK("#'Cuadro 7'!B2", "FINF_PAIS_6")</f>
        <v>FINF_PAIS_6</v>
      </c>
    </row>
    <row r="10" spans="1:5" x14ac:dyDescent="0.25">
      <c r="A10" s="32">
        <v>8</v>
      </c>
      <c r="B10" s="33" t="s">
        <v>14</v>
      </c>
      <c r="C10" s="32"/>
      <c r="D10" s="32" t="s">
        <v>7</v>
      </c>
      <c r="E10" s="35" t="str">
        <f>HYPERLINK("#'Cuadro 8'!B2", "FINF_PAIS_7")</f>
        <v>FINF_PAIS_7</v>
      </c>
    </row>
    <row r="11" spans="1:5" x14ac:dyDescent="0.25">
      <c r="A11" s="32">
        <v>9</v>
      </c>
      <c r="B11" s="33" t="s">
        <v>15</v>
      </c>
      <c r="C11" s="32"/>
      <c r="D11" s="32" t="s">
        <v>7</v>
      </c>
      <c r="E11" s="35" t="str">
        <f>HYPERLINK("#'Cuadro 9'!B2", "FINF_PAIS_8")</f>
        <v>FINF_PAIS_8</v>
      </c>
    </row>
    <row r="12" spans="1:5" x14ac:dyDescent="0.25">
      <c r="A12" s="32">
        <v>10</v>
      </c>
      <c r="B12" s="33" t="s">
        <v>16</v>
      </c>
      <c r="C12" s="32"/>
      <c r="D12" s="32" t="s">
        <v>7</v>
      </c>
      <c r="E12" s="35" t="str">
        <f>HYPERLINK("#'Cuadro 10'!B2", "FINF_PAIS_9")</f>
        <v>FINF_PAIS_9</v>
      </c>
    </row>
    <row r="13" spans="1:5" x14ac:dyDescent="0.25">
      <c r="A13" s="32">
        <v>11</v>
      </c>
      <c r="B13" s="33" t="s">
        <v>17</v>
      </c>
      <c r="C13" s="32"/>
      <c r="D13" s="32" t="s">
        <v>7</v>
      </c>
      <c r="E13" s="35" t="str">
        <f>HYPERLINK("#'Cuadro 11'!B2", "FINF_PAIS_77")</f>
        <v>FINF_PAIS_77</v>
      </c>
    </row>
    <row r="14" spans="1:5" x14ac:dyDescent="0.25">
      <c r="A14" s="32">
        <v>12</v>
      </c>
      <c r="B14" s="33" t="s">
        <v>18</v>
      </c>
      <c r="C14" s="32"/>
      <c r="D14" s="32" t="s">
        <v>7</v>
      </c>
      <c r="E14" s="35" t="str">
        <f>HYPERLINK("#'Cuadro 12'!B2", "PADC")</f>
        <v>PADC</v>
      </c>
    </row>
    <row r="15" spans="1:5" x14ac:dyDescent="0.25">
      <c r="A15" s="32">
        <v>13</v>
      </c>
      <c r="B15" s="33" t="s">
        <v>19</v>
      </c>
      <c r="C15" s="32"/>
      <c r="D15" s="32" t="s">
        <v>7</v>
      </c>
      <c r="E15" s="35" t="str">
        <f>HYPERLINK("#'Cuadro 13'!B2", "FINF_COM_1")</f>
        <v>FINF_COM_1</v>
      </c>
    </row>
    <row r="16" spans="1:5" x14ac:dyDescent="0.25">
      <c r="A16" s="32">
        <v>14</v>
      </c>
      <c r="B16" s="33" t="s">
        <v>20</v>
      </c>
      <c r="C16" s="32"/>
      <c r="D16" s="32" t="s">
        <v>7</v>
      </c>
      <c r="E16" s="35" t="str">
        <f>HYPERLINK("#'Cuadro 14'!B2", "FINF_COM_2")</f>
        <v>FINF_COM_2</v>
      </c>
    </row>
    <row r="17" spans="1:5" x14ac:dyDescent="0.25">
      <c r="A17" s="32">
        <v>15</v>
      </c>
      <c r="B17" s="33" t="s">
        <v>21</v>
      </c>
      <c r="C17" s="32"/>
      <c r="D17" s="32" t="s">
        <v>7</v>
      </c>
      <c r="E17" s="35" t="str">
        <f>HYPERLINK("#'Cuadro 15'!B2", "FINF_COM_3")</f>
        <v>FINF_COM_3</v>
      </c>
    </row>
    <row r="18" spans="1:5" x14ac:dyDescent="0.25">
      <c r="A18" s="32">
        <v>16</v>
      </c>
      <c r="B18" s="33" t="s">
        <v>22</v>
      </c>
      <c r="C18" s="32"/>
      <c r="D18" s="32" t="s">
        <v>7</v>
      </c>
      <c r="E18" s="35" t="str">
        <f>HYPERLINK("#'Cuadro 16'!B2", "FINF_COM_4")</f>
        <v>FINF_COM_4</v>
      </c>
    </row>
    <row r="19" spans="1:5" x14ac:dyDescent="0.25">
      <c r="A19" s="32">
        <v>17</v>
      </c>
      <c r="B19" s="33" t="s">
        <v>23</v>
      </c>
      <c r="C19" s="32"/>
      <c r="D19" s="32" t="s">
        <v>7</v>
      </c>
      <c r="E19" s="35" t="str">
        <f>HYPERLINK("#'Cuadro 17'!B2", "FINF_COM_5")</f>
        <v>FINF_COM_5</v>
      </c>
    </row>
    <row r="20" spans="1:5" x14ac:dyDescent="0.25">
      <c r="A20" s="32">
        <v>18</v>
      </c>
      <c r="B20" s="33" t="s">
        <v>24</v>
      </c>
      <c r="C20" s="32"/>
      <c r="D20" s="32" t="s">
        <v>7</v>
      </c>
      <c r="E20" s="35" t="str">
        <f>HYPERLINK("#'Cuadro 18'!B2", "FINF_COM_6")</f>
        <v>FINF_COM_6</v>
      </c>
    </row>
    <row r="21" spans="1:5" x14ac:dyDescent="0.25">
      <c r="A21" s="32">
        <v>19</v>
      </c>
      <c r="B21" s="33" t="s">
        <v>25</v>
      </c>
      <c r="C21" s="32"/>
      <c r="D21" s="32" t="s">
        <v>7</v>
      </c>
      <c r="E21" s="35" t="str">
        <f>HYPERLINK("#'Cuadro 19'!B2", "FINF_COM_7")</f>
        <v>FINF_COM_7</v>
      </c>
    </row>
    <row r="22" spans="1:5" x14ac:dyDescent="0.25">
      <c r="A22" s="32">
        <v>20</v>
      </c>
      <c r="B22" s="33" t="s">
        <v>26</v>
      </c>
      <c r="C22" s="32"/>
      <c r="D22" s="32" t="s">
        <v>7</v>
      </c>
      <c r="E22" s="35" t="str">
        <f>HYPERLINK("#'Cuadro 20'!B2", "FINF_COM_8")</f>
        <v>FINF_COM_8</v>
      </c>
    </row>
    <row r="23" spans="1:5" x14ac:dyDescent="0.25">
      <c r="A23" s="32">
        <v>21</v>
      </c>
      <c r="B23" s="33" t="s">
        <v>27</v>
      </c>
      <c r="C23" s="32"/>
      <c r="D23" s="32" t="s">
        <v>7</v>
      </c>
      <c r="E23" s="35" t="str">
        <f>HYPERLINK("#'Cuadro 21'!B2", "FINF_COM_9")</f>
        <v>FINF_COM_9</v>
      </c>
    </row>
    <row r="24" spans="1:5" x14ac:dyDescent="0.25">
      <c r="A24" s="32">
        <v>22</v>
      </c>
      <c r="B24" s="33" t="s">
        <v>28</v>
      </c>
      <c r="C24" s="32"/>
      <c r="D24" s="32" t="s">
        <v>7</v>
      </c>
      <c r="E24" s="35" t="str">
        <f>HYPERLINK("#'Cuadro 22'!B2", "FINF_COM_77")</f>
        <v>FINF_COM_77</v>
      </c>
    </row>
    <row r="25" spans="1:5" x14ac:dyDescent="0.25">
      <c r="A25" s="32">
        <v>23</v>
      </c>
      <c r="B25" s="33" t="s">
        <v>29</v>
      </c>
      <c r="C25" s="32"/>
      <c r="D25" s="32" t="s">
        <v>7</v>
      </c>
      <c r="E25" s="35" t="str">
        <f>HYPERLINK("#'Cuadro 23'!B2", "PADB")</f>
        <v>PADB</v>
      </c>
    </row>
    <row r="26" spans="1:5" x14ac:dyDescent="0.25">
      <c r="A26" s="32">
        <v>24</v>
      </c>
      <c r="B26" s="33" t="s">
        <v>30</v>
      </c>
      <c r="C26" s="32"/>
      <c r="D26" s="32" t="s">
        <v>7</v>
      </c>
      <c r="E26" s="35" t="str">
        <f>HYPERLINK("#'Cuadro 24'!B2", "PCOS")</f>
        <v>PCOS</v>
      </c>
    </row>
    <row r="27" spans="1:5" x14ac:dyDescent="0.25">
      <c r="A27" s="32">
        <v>25</v>
      </c>
      <c r="B27" s="33" t="s">
        <v>31</v>
      </c>
      <c r="C27" s="32"/>
      <c r="D27" s="32" t="s">
        <v>7</v>
      </c>
      <c r="E27" s="35" t="str">
        <f>HYPERLINK("#'Cuadro 25'!B2", "P_DESORDENES_1")</f>
        <v>P_DESORDENES_1</v>
      </c>
    </row>
    <row r="28" spans="1:5" x14ac:dyDescent="0.25">
      <c r="A28" s="32">
        <v>26</v>
      </c>
      <c r="B28" s="33" t="s">
        <v>32</v>
      </c>
      <c r="C28" s="32"/>
      <c r="D28" s="32" t="s">
        <v>7</v>
      </c>
      <c r="E28" s="35" t="str">
        <f>HYPERLINK("#'Cuadro 26'!B2", "P_DESORDENES_2")</f>
        <v>P_DESORDENES_2</v>
      </c>
    </row>
    <row r="29" spans="1:5" x14ac:dyDescent="0.25">
      <c r="A29" s="32">
        <v>27</v>
      </c>
      <c r="B29" s="33" t="s">
        <v>33</v>
      </c>
      <c r="C29" s="32"/>
      <c r="D29" s="32" t="s">
        <v>7</v>
      </c>
      <c r="E29" s="35" t="str">
        <f>HYPERLINK("#'Cuadro 27'!B2", "P_DESORDENES_3")</f>
        <v>P_DESORDENES_3</v>
      </c>
    </row>
    <row r="30" spans="1:5" x14ac:dyDescent="0.25">
      <c r="A30" s="32">
        <v>28</v>
      </c>
      <c r="B30" s="33" t="s">
        <v>34</v>
      </c>
      <c r="C30" s="32"/>
      <c r="D30" s="32" t="s">
        <v>7</v>
      </c>
      <c r="E30" s="35" t="str">
        <f>HYPERLINK("#'Cuadro 28'!B2", "P_DESORDENES_4")</f>
        <v>P_DESORDENES_4</v>
      </c>
    </row>
    <row r="31" spans="1:5" x14ac:dyDescent="0.25">
      <c r="A31" s="32">
        <v>29</v>
      </c>
      <c r="B31" s="33" t="s">
        <v>35</v>
      </c>
      <c r="C31" s="32"/>
      <c r="D31" s="32" t="s">
        <v>7</v>
      </c>
      <c r="E31" s="35" t="str">
        <f>HYPERLINK("#'Cuadro 29'!B2", "P_DESORDENES_5")</f>
        <v>P_DESORDENES_5</v>
      </c>
    </row>
    <row r="32" spans="1:5" x14ac:dyDescent="0.25">
      <c r="A32" s="32">
        <v>30</v>
      </c>
      <c r="B32" s="33" t="s">
        <v>36</v>
      </c>
      <c r="C32" s="32"/>
      <c r="D32" s="32" t="s">
        <v>7</v>
      </c>
      <c r="E32" s="35" t="str">
        <f>HYPERLINK("#'Cuadro 30'!B2", "P_DESORDENES_6")</f>
        <v>P_DESORDENES_6</v>
      </c>
    </row>
    <row r="33" spans="1:5" x14ac:dyDescent="0.25">
      <c r="A33" s="32">
        <v>31</v>
      </c>
      <c r="B33" s="33" t="s">
        <v>37</v>
      </c>
      <c r="C33" s="32"/>
      <c r="D33" s="32" t="s">
        <v>7</v>
      </c>
      <c r="E33" s="35" t="str">
        <f>HYPERLINK("#'Cuadro 31'!B2", "P_DESORDENES_7")</f>
        <v>P_DESORDENES_7</v>
      </c>
    </row>
    <row r="34" spans="1:5" x14ac:dyDescent="0.25">
      <c r="A34" s="32">
        <v>32</v>
      </c>
      <c r="B34" s="33" t="s">
        <v>38</v>
      </c>
      <c r="C34" s="32"/>
      <c r="D34" s="32" t="s">
        <v>7</v>
      </c>
      <c r="E34" s="35" t="str">
        <f>HYPERLINK("#'Cuadro 32'!B2", "P_DESORDENES_8")</f>
        <v>P_DESORDENES_8</v>
      </c>
    </row>
    <row r="35" spans="1:5" x14ac:dyDescent="0.25">
      <c r="A35" s="32">
        <v>33</v>
      </c>
      <c r="B35" s="33" t="s">
        <v>39</v>
      </c>
      <c r="C35" s="32"/>
      <c r="D35" s="32" t="s">
        <v>7</v>
      </c>
      <c r="E35" s="35" t="str">
        <f>HYPERLINK("#'Cuadro 33'!B2", "P_INCIVILIDADES_1")</f>
        <v>P_INCIVILIDADES_1</v>
      </c>
    </row>
    <row r="36" spans="1:5" x14ac:dyDescent="0.25">
      <c r="A36" s="32">
        <v>34</v>
      </c>
      <c r="B36" s="33" t="s">
        <v>40</v>
      </c>
      <c r="C36" s="32"/>
      <c r="D36" s="32" t="s">
        <v>7</v>
      </c>
      <c r="E36" s="35" t="str">
        <f>HYPERLINK("#'Cuadro 34'!B2", "P_INCIVILIDADES_2")</f>
        <v>P_INCIVILIDADES_2</v>
      </c>
    </row>
    <row r="37" spans="1:5" x14ac:dyDescent="0.25">
      <c r="A37" s="32">
        <v>35</v>
      </c>
      <c r="B37" s="33" t="s">
        <v>41</v>
      </c>
      <c r="C37" s="32"/>
      <c r="D37" s="32" t="s">
        <v>7</v>
      </c>
      <c r="E37" s="35" t="str">
        <f>HYPERLINK("#'Cuadro 35'!B2", "P_INCIVILIDADES_3")</f>
        <v>P_INCIVILIDADES_3</v>
      </c>
    </row>
    <row r="38" spans="1:5" x14ac:dyDescent="0.25">
      <c r="A38" s="32">
        <v>36</v>
      </c>
      <c r="B38" s="33" t="s">
        <v>42</v>
      </c>
      <c r="C38" s="32"/>
      <c r="D38" s="32" t="s">
        <v>7</v>
      </c>
      <c r="E38" s="35" t="str">
        <f>HYPERLINK("#'Cuadro 36'!B2", "P_INCIVILIDADES_4")</f>
        <v>P_INCIVILIDADES_4</v>
      </c>
    </row>
    <row r="39" spans="1:5" x14ac:dyDescent="0.25">
      <c r="A39" s="32">
        <v>37</v>
      </c>
      <c r="B39" s="33" t="s">
        <v>43</v>
      </c>
      <c r="C39" s="32"/>
      <c r="D39" s="32" t="s">
        <v>7</v>
      </c>
      <c r="E39" s="35" t="str">
        <f>HYPERLINK("#'Cuadro 37'!B2", "P_INCIVILIDADES_5")</f>
        <v>P_INCIVILIDADES_5</v>
      </c>
    </row>
    <row r="40" spans="1:5" x14ac:dyDescent="0.25">
      <c r="A40" s="32">
        <v>38</v>
      </c>
      <c r="B40" s="33" t="s">
        <v>44</v>
      </c>
      <c r="C40" s="32"/>
      <c r="D40" s="32" t="s">
        <v>7</v>
      </c>
      <c r="E40" s="35" t="str">
        <f>HYPERLINK("#'Cuadro 38'!B2", "P_INCIVILIDADES_6")</f>
        <v>P_INCIVILIDADES_6</v>
      </c>
    </row>
    <row r="41" spans="1:5" x14ac:dyDescent="0.25">
      <c r="A41" s="32">
        <v>39</v>
      </c>
      <c r="B41" s="33" t="s">
        <v>45</v>
      </c>
      <c r="C41" s="32"/>
      <c r="D41" s="32" t="s">
        <v>7</v>
      </c>
      <c r="E41" s="35" t="str">
        <f>HYPERLINK("#'Cuadro 39'!B2", "P_INCIVILIDADES_7")</f>
        <v>P_INCIVILIDADES_7</v>
      </c>
    </row>
    <row r="42" spans="1:5" x14ac:dyDescent="0.25">
      <c r="A42" s="32">
        <v>40</v>
      </c>
      <c r="B42" s="33" t="s">
        <v>46</v>
      </c>
      <c r="C42" s="32"/>
      <c r="D42" s="32" t="s">
        <v>7</v>
      </c>
      <c r="E42" s="35" t="str">
        <f>HYPERLINK("#'Cuadro 40'!B2", "P_MOD_ACTIVIDADES_1")</f>
        <v>P_MOD_ACTIVIDADES_1</v>
      </c>
    </row>
    <row r="43" spans="1:5" x14ac:dyDescent="0.25">
      <c r="A43" s="32">
        <v>41</v>
      </c>
      <c r="B43" s="33" t="s">
        <v>47</v>
      </c>
      <c r="C43" s="32"/>
      <c r="D43" s="32" t="s">
        <v>7</v>
      </c>
      <c r="E43" s="35" t="str">
        <f>HYPERLINK("#'Cuadro 41'!B2", "P_MOD_ACTIVIDADES_2")</f>
        <v>P_MOD_ACTIVIDADES_2</v>
      </c>
    </row>
    <row r="44" spans="1:5" x14ac:dyDescent="0.25">
      <c r="A44" s="32">
        <v>42</v>
      </c>
      <c r="B44" s="33" t="s">
        <v>48</v>
      </c>
      <c r="C44" s="32"/>
      <c r="D44" s="32" t="s">
        <v>7</v>
      </c>
      <c r="E44" s="35" t="str">
        <f>HYPERLINK("#'Cuadro 42'!B2", "P_MOD_ACTIVIDADES_3")</f>
        <v>P_MOD_ACTIVIDADES_3</v>
      </c>
    </row>
    <row r="45" spans="1:5" x14ac:dyDescent="0.25">
      <c r="A45" s="32">
        <v>43</v>
      </c>
      <c r="B45" s="33" t="s">
        <v>49</v>
      </c>
      <c r="C45" s="32"/>
      <c r="D45" s="32" t="s">
        <v>7</v>
      </c>
      <c r="E45" s="35" t="str">
        <f>HYPERLINK("#'Cuadro 43'!B2", "P_MOD_ACTIVIDADES_4")</f>
        <v>P_MOD_ACTIVIDADES_4</v>
      </c>
    </row>
    <row r="46" spans="1:5" x14ac:dyDescent="0.25">
      <c r="A46" s="32">
        <v>44</v>
      </c>
      <c r="B46" s="33" t="s">
        <v>50</v>
      </c>
      <c r="C46" s="32"/>
      <c r="D46" s="32" t="s">
        <v>7</v>
      </c>
      <c r="E46" s="35" t="str">
        <f>HYPERLINK("#'Cuadro 44'!B2", "P_MOD_ACTIVIDADES_5")</f>
        <v>P_MOD_ACTIVIDADES_5</v>
      </c>
    </row>
    <row r="47" spans="1:5" x14ac:dyDescent="0.25">
      <c r="A47" s="32">
        <v>45</v>
      </c>
      <c r="B47" s="33" t="s">
        <v>51</v>
      </c>
      <c r="C47" s="32"/>
      <c r="D47" s="32" t="s">
        <v>7</v>
      </c>
      <c r="E47" s="35" t="str">
        <f>HYPERLINK("#'Cuadro 45'!B2", "P_MOD_ACTIVIDADES_6")</f>
        <v>P_MOD_ACTIVIDADES_6</v>
      </c>
    </row>
    <row r="48" spans="1:5" x14ac:dyDescent="0.25">
      <c r="A48" s="32">
        <v>46</v>
      </c>
      <c r="B48" s="33" t="s">
        <v>52</v>
      </c>
      <c r="C48" s="32"/>
      <c r="D48" s="32" t="s">
        <v>7</v>
      </c>
      <c r="E48" s="35" t="str">
        <f>HYPERLINK("#'Cuadro 46'!B2", "P_MOD_ACTIVIDADES_7")</f>
        <v>P_MOD_ACTIVIDADES_7</v>
      </c>
    </row>
    <row r="49" spans="1:5" x14ac:dyDescent="0.25">
      <c r="A49" s="32">
        <v>47</v>
      </c>
      <c r="B49" s="33" t="s">
        <v>53</v>
      </c>
      <c r="C49" s="32"/>
      <c r="D49" s="32" t="s">
        <v>7</v>
      </c>
      <c r="E49" s="35" t="str">
        <f>HYPERLINK("#'Cuadro 47'!B2", "P_MOD_ACTIVIDADES_8")</f>
        <v>P_MOD_ACTIVIDADES_8</v>
      </c>
    </row>
    <row r="50" spans="1:5" x14ac:dyDescent="0.25">
      <c r="A50" s="32">
        <v>48</v>
      </c>
      <c r="B50" s="33" t="s">
        <v>54</v>
      </c>
      <c r="C50" s="32"/>
      <c r="D50" s="32" t="s">
        <v>7</v>
      </c>
      <c r="E50" s="35" t="str">
        <f>HYPERLINK("#'Cuadro 48'!B2", "P_MOD_ACTIVIDADES_9")</f>
        <v>P_MOD_ACTIVIDADES_9</v>
      </c>
    </row>
    <row r="51" spans="1:5" x14ac:dyDescent="0.25">
      <c r="A51" s="32">
        <v>49</v>
      </c>
      <c r="B51" s="33" t="s">
        <v>55</v>
      </c>
      <c r="C51" s="32"/>
      <c r="D51" s="32" t="s">
        <v>7</v>
      </c>
      <c r="E51" s="35" t="str">
        <f>HYPERLINK("#'Cuadro 49'!B2", "P_MOD_ACTIVIDADES_10")</f>
        <v>P_MOD_ACTIVIDADES_10</v>
      </c>
    </row>
    <row r="52" spans="1:5" x14ac:dyDescent="0.25">
      <c r="A52" s="32">
        <v>50</v>
      </c>
      <c r="B52" s="33" t="s">
        <v>56</v>
      </c>
      <c r="C52" s="32"/>
      <c r="D52" s="32" t="s">
        <v>7</v>
      </c>
      <c r="E52" s="35" t="str">
        <f>HYPERLINK("#'Cuadro 50'!B2", "P_MOD_ACTIVIDADES_11")</f>
        <v>P_MOD_ACTIVIDADES_11</v>
      </c>
    </row>
    <row r="53" spans="1:5" x14ac:dyDescent="0.25">
      <c r="A53" s="32">
        <v>51</v>
      </c>
      <c r="B53" s="33" t="s">
        <v>57</v>
      </c>
      <c r="C53" s="32"/>
      <c r="D53" s="32" t="s">
        <v>7</v>
      </c>
      <c r="E53" s="35" t="str">
        <f>HYPERLINK("#'Cuadro 51'!B2", "P_MOD_ACTIVIDADES_12")</f>
        <v>P_MOD_ACTIVIDADES_12</v>
      </c>
    </row>
    <row r="54" spans="1:5" x14ac:dyDescent="0.25">
      <c r="A54" s="32">
        <v>52</v>
      </c>
      <c r="B54" s="33" t="s">
        <v>58</v>
      </c>
      <c r="C54" s="32"/>
      <c r="D54" s="32" t="s">
        <v>7</v>
      </c>
      <c r="E54" s="35" t="str">
        <f>HYPERLINK("#'Cuadro 52'!B2", "VH_DC")</f>
        <v>VH_DC</v>
      </c>
    </row>
    <row r="55" spans="1:5" x14ac:dyDescent="0.25">
      <c r="A55" s="32">
        <v>53</v>
      </c>
      <c r="B55" s="33" t="s">
        <v>59</v>
      </c>
      <c r="C55" s="32"/>
      <c r="D55" s="32" t="s">
        <v>7</v>
      </c>
      <c r="E55" s="35" t="str">
        <f>HYPERLINK("#'Cuadro 53'!B2", "DEN_VHDC")</f>
        <v>DEN_VHDC</v>
      </c>
    </row>
    <row r="56" spans="1:5" x14ac:dyDescent="0.25">
      <c r="A56" s="32">
        <v>54</v>
      </c>
      <c r="B56" s="33" t="s">
        <v>60</v>
      </c>
      <c r="C56" s="32"/>
      <c r="D56" s="32" t="s">
        <v>7</v>
      </c>
      <c r="E56" s="35" t="str">
        <f>HYPERLINK("#'Cuadro 54'!B2", "COSC_DC")</f>
        <v>COSC_DC</v>
      </c>
    </row>
    <row r="57" spans="1:5" x14ac:dyDescent="0.25">
      <c r="A57" s="32">
        <v>55</v>
      </c>
      <c r="B57" s="33" t="s">
        <v>61</v>
      </c>
      <c r="C57" s="32"/>
      <c r="D57" s="32" t="s">
        <v>7</v>
      </c>
      <c r="E57" s="35" t="str">
        <f>HYPERLINK("#'Cuadro 55'!B2", "VP_DC")</f>
        <v>VP_DC</v>
      </c>
    </row>
    <row r="58" spans="1:5" x14ac:dyDescent="0.25">
      <c r="A58" s="32">
        <v>56</v>
      </c>
      <c r="B58" s="33" t="s">
        <v>62</v>
      </c>
      <c r="C58" s="32"/>
      <c r="D58" s="32" t="s">
        <v>7</v>
      </c>
      <c r="E58" s="35" t="str">
        <f>HYPERLINK("#'Cuadro 56'!B2", "VH_IR")</f>
        <v>VH_IR</v>
      </c>
    </row>
    <row r="59" spans="1:5" x14ac:dyDescent="0.25">
      <c r="A59" s="32">
        <v>57</v>
      </c>
      <c r="B59" s="33" t="s">
        <v>63</v>
      </c>
      <c r="C59" s="32"/>
      <c r="D59" s="32" t="s">
        <v>7</v>
      </c>
      <c r="E59" s="35" t="str">
        <f>HYPERLINK("#'Cuadro 57'!B2", "VH_DV")</f>
        <v>VH_DV</v>
      </c>
    </row>
    <row r="60" spans="1:5" x14ac:dyDescent="0.25">
      <c r="A60" s="32">
        <v>58</v>
      </c>
      <c r="B60" s="33" t="s">
        <v>64</v>
      </c>
      <c r="C60" s="32"/>
      <c r="D60" s="32" t="s">
        <v>7</v>
      </c>
      <c r="E60" s="35" t="str">
        <f>HYPERLINK("#'Cuadro 58'!B2", "VP_DV")</f>
        <v>VP_DV</v>
      </c>
    </row>
    <row r="61" spans="1:5" x14ac:dyDescent="0.25">
      <c r="A61" s="32">
        <v>59</v>
      </c>
      <c r="B61" s="33" t="s">
        <v>65</v>
      </c>
      <c r="C61" s="32"/>
      <c r="D61" s="32" t="s">
        <v>7</v>
      </c>
      <c r="E61" s="35" t="str">
        <f>HYPERLINK("#'Cuadro 59'!B2", "VH_VAN")</f>
        <v>VH_VAN</v>
      </c>
    </row>
    <row r="62" spans="1:5" x14ac:dyDescent="0.25">
      <c r="A62" s="32">
        <v>60</v>
      </c>
      <c r="B62" s="33" t="s">
        <v>66</v>
      </c>
      <c r="C62" s="32"/>
      <c r="D62" s="32" t="s">
        <v>7</v>
      </c>
      <c r="E62" s="35" t="str">
        <f>HYPERLINK("#'Cuadro 60'!B2", "VH_CIBER")</f>
        <v>VH_CIBER</v>
      </c>
    </row>
    <row r="63" spans="1:5" x14ac:dyDescent="0.25">
      <c r="A63" s="32">
        <v>61</v>
      </c>
      <c r="B63" s="33" t="s">
        <v>67</v>
      </c>
      <c r="C63" s="32"/>
      <c r="D63" s="32" t="s">
        <v>7</v>
      </c>
      <c r="E63" s="35" t="str">
        <f>HYPERLINK("#'Cuadro 61'!B2", "VH_ECON")</f>
        <v>VH_ECON</v>
      </c>
    </row>
    <row r="64" spans="1:5" x14ac:dyDescent="0.25">
      <c r="A64" s="32">
        <v>62</v>
      </c>
      <c r="B64" s="33" t="s">
        <v>68</v>
      </c>
      <c r="C64" s="32"/>
      <c r="D64" s="32" t="s">
        <v>7</v>
      </c>
      <c r="E64" s="35" t="str">
        <f>HYPERLINK("#'Cuadro 62'!B2", "VP_ACO")</f>
        <v>VP_ACO</v>
      </c>
    </row>
    <row r="65" spans="1:5" x14ac:dyDescent="0.25">
      <c r="A65" s="32">
        <v>63</v>
      </c>
      <c r="B65" s="33" t="s">
        <v>69</v>
      </c>
      <c r="C65" s="32"/>
      <c r="D65" s="32" t="s">
        <v>7</v>
      </c>
      <c r="E65" s="35" t="str">
        <f>HYPERLINK("#'Cuadro 63'!B2", "VH_ROBOS")</f>
        <v>VH_ROBOS</v>
      </c>
    </row>
    <row r="66" spans="1:5" x14ac:dyDescent="0.25">
      <c r="A66" s="32">
        <v>64</v>
      </c>
      <c r="B66" s="33" t="s">
        <v>70</v>
      </c>
      <c r="C66" s="32"/>
      <c r="D66" s="32" t="s">
        <v>7</v>
      </c>
      <c r="E66" s="35" t="str">
        <f>HYPERLINK("#'Cuadro 64'!B2", "VH_ROBOS_NV")</f>
        <v>VH_ROBOS_NV</v>
      </c>
    </row>
    <row r="67" spans="1:5" x14ac:dyDescent="0.25">
      <c r="A67" s="32">
        <v>65</v>
      </c>
      <c r="B67" s="33" t="s">
        <v>71</v>
      </c>
      <c r="C67" s="32"/>
      <c r="D67" s="32" t="s">
        <v>7</v>
      </c>
      <c r="E67" s="35" t="str">
        <f>HYPERLINK("#'Cuadro 65'!B2", "VH_EMERG")</f>
        <v>VH_EMERG</v>
      </c>
    </row>
    <row r="68" spans="1:5" x14ac:dyDescent="0.25">
      <c r="A68" s="32">
        <v>66</v>
      </c>
      <c r="B68" s="33" t="s">
        <v>72</v>
      </c>
      <c r="C68" s="32"/>
      <c r="D68" s="32" t="s">
        <v>7</v>
      </c>
      <c r="E68" s="35" t="str">
        <f>HYPERLINK("#'Cuadro 66'!B2", "PRESENCIA_ARMAS")</f>
        <v>PRESENCIA_ARMAS</v>
      </c>
    </row>
    <row r="69" spans="1:5" x14ac:dyDescent="0.25">
      <c r="A69" s="32">
        <v>67</v>
      </c>
      <c r="B69" s="33" t="s">
        <v>73</v>
      </c>
      <c r="C69" s="32"/>
      <c r="D69" s="32" t="s">
        <v>7</v>
      </c>
      <c r="E69" s="35" t="str">
        <f>HYPERLINK("#'Cuadro 67'!B2", "PRESENCIA_TRAFICO")</f>
        <v>PRESENCIA_TRAFICO</v>
      </c>
    </row>
    <row r="70" spans="1:5" x14ac:dyDescent="0.25">
      <c r="A70" s="32">
        <v>68</v>
      </c>
      <c r="B70" s="33" t="s">
        <v>74</v>
      </c>
      <c r="C70" s="32"/>
      <c r="D70" s="32" t="s">
        <v>7</v>
      </c>
      <c r="E70" s="35" t="str">
        <f>HYPERLINK("#'Cuadro 68'!B2", "HUR")</f>
        <v>HUR</v>
      </c>
    </row>
    <row r="71" spans="1:5" x14ac:dyDescent="0.25">
      <c r="A71" s="32">
        <v>69</v>
      </c>
      <c r="B71" s="33" t="s">
        <v>75</v>
      </c>
      <c r="C71" s="32"/>
      <c r="D71" s="32" t="s">
        <v>7</v>
      </c>
      <c r="E71" s="35" t="str">
        <f>HYPERLINK("#'Cuadro 69'!B2", "RDDV")</f>
        <v>RDDV</v>
      </c>
    </row>
    <row r="72" spans="1:5" x14ac:dyDescent="0.25">
      <c r="A72" s="32">
        <v>70</v>
      </c>
      <c r="B72" s="33" t="s">
        <v>76</v>
      </c>
      <c r="C72" s="32"/>
      <c r="D72" s="32" t="s">
        <v>7</v>
      </c>
      <c r="E72" s="35" t="str">
        <f>HYPERLINK("#'Cuadro 70'!B2", "RFV")</f>
        <v>RFV</v>
      </c>
    </row>
    <row r="73" spans="1:5" x14ac:dyDescent="0.25">
      <c r="A73" s="32">
        <v>71</v>
      </c>
      <c r="B73" s="33" t="s">
        <v>77</v>
      </c>
      <c r="C73" s="32"/>
      <c r="D73" s="32" t="s">
        <v>7</v>
      </c>
      <c r="E73" s="35" t="str">
        <f>HYPERLINK("#'Cuadro 71'!B2", "RVI")</f>
        <v>RVI</v>
      </c>
    </row>
    <row r="74" spans="1:5" x14ac:dyDescent="0.25">
      <c r="A74" s="32">
        <v>72</v>
      </c>
      <c r="B74" s="33" t="s">
        <v>78</v>
      </c>
      <c r="C74" s="32"/>
      <c r="D74" s="32" t="s">
        <v>7</v>
      </c>
      <c r="E74" s="35" t="str">
        <f>HYPERLINK("#'Cuadro 72'!B2", "RPS")</f>
        <v>RPS</v>
      </c>
    </row>
    <row r="75" spans="1:5" x14ac:dyDescent="0.25">
      <c r="A75" s="32">
        <v>73</v>
      </c>
      <c r="B75" s="33" t="s">
        <v>79</v>
      </c>
      <c r="C75" s="32"/>
      <c r="D75" s="32" t="s">
        <v>7</v>
      </c>
      <c r="E75" s="35" t="str">
        <f>HYPERLINK("#'Cuadro 73'!B2", "MEDIDAS_PERRO")</f>
        <v>MEDIDAS_PERRO</v>
      </c>
    </row>
    <row r="76" spans="1:5" x14ac:dyDescent="0.25">
      <c r="A76" s="32">
        <v>74</v>
      </c>
      <c r="B76" s="33" t="s">
        <v>80</v>
      </c>
      <c r="C76" s="32"/>
      <c r="D76" s="32" t="s">
        <v>7</v>
      </c>
      <c r="E76" s="35" t="str">
        <f>HYPERLINK("#'Cuadro 74'!B2", "MEDIDAS_ALARMA_PRIVADA")</f>
        <v>MEDIDAS_ALARMA_PRIVADA</v>
      </c>
    </row>
    <row r="77" spans="1:5" x14ac:dyDescent="0.25">
      <c r="A77" s="32">
        <v>75</v>
      </c>
      <c r="B77" s="33" t="s">
        <v>81</v>
      </c>
      <c r="C77" s="32"/>
      <c r="D77" s="32" t="s">
        <v>7</v>
      </c>
      <c r="E77" s="35" t="str">
        <f>HYPERLINK("#'Cuadro 75'!B2", "MEDIDAS_CAMARAS_VIGILANCIA")</f>
        <v>MEDIDAS_CAMARAS_VIGILANCIA</v>
      </c>
    </row>
    <row r="78" spans="1:5" x14ac:dyDescent="0.25">
      <c r="A78" s="32">
        <v>76</v>
      </c>
      <c r="B78" s="33" t="s">
        <v>82</v>
      </c>
      <c r="C78" s="32"/>
      <c r="D78" s="32" t="s">
        <v>7</v>
      </c>
      <c r="E78" s="35" t="str">
        <f>HYPERLINK("#'Cuadro 76'!B2", "MEDIDAS_REJAS")</f>
        <v>MEDIDAS_REJAS</v>
      </c>
    </row>
    <row r="79" spans="1:5" x14ac:dyDescent="0.25">
      <c r="A79" s="32">
        <v>77</v>
      </c>
      <c r="B79" s="33" t="s">
        <v>83</v>
      </c>
      <c r="C79" s="32"/>
      <c r="D79" s="32" t="s">
        <v>7</v>
      </c>
      <c r="E79" s="35" t="str">
        <f>HYPERLINK("#'Cuadro 77'!B2", "MEDIDAS_CERCO")</f>
        <v>MEDIDAS_CERCO</v>
      </c>
    </row>
    <row r="80" spans="1:5" x14ac:dyDescent="0.25">
      <c r="A80" s="32">
        <v>78</v>
      </c>
      <c r="B80" s="33" t="s">
        <v>84</v>
      </c>
      <c r="C80" s="32"/>
      <c r="D80" s="32" t="s">
        <v>7</v>
      </c>
      <c r="E80" s="35" t="str">
        <f>HYPERLINK("#'Cuadro 78'!B2", "MEDIDAS_PROTECCION")</f>
        <v>MEDIDAS_PROTECCION</v>
      </c>
    </row>
    <row r="81" spans="1:5" x14ac:dyDescent="0.25">
      <c r="A81" s="32">
        <v>79</v>
      </c>
      <c r="B81" s="33" t="s">
        <v>85</v>
      </c>
      <c r="C81" s="32"/>
      <c r="D81" s="32" t="s">
        <v>7</v>
      </c>
      <c r="E81" s="35" t="str">
        <f>HYPERLINK("#'Cuadro 79'!B2", "MEDIDAS_SEGURO")</f>
        <v>MEDIDAS_SEGURO</v>
      </c>
    </row>
    <row r="82" spans="1:5" x14ac:dyDescent="0.25">
      <c r="A82" s="32">
        <v>80</v>
      </c>
      <c r="B82" s="33" t="s">
        <v>86</v>
      </c>
      <c r="C82" s="32"/>
      <c r="D82" s="32" t="s">
        <v>7</v>
      </c>
      <c r="E82" s="35" t="str">
        <f>HYPERLINK("#'Cuadro 80'!B2", "MEDIDAS_FOCO")</f>
        <v>MEDIDAS_FOCO</v>
      </c>
    </row>
    <row r="83" spans="1:5" x14ac:dyDescent="0.25">
      <c r="A83" s="32">
        <v>81</v>
      </c>
      <c r="B83" s="33" t="s">
        <v>87</v>
      </c>
      <c r="C83" s="32"/>
      <c r="D83" s="32" t="s">
        <v>7</v>
      </c>
      <c r="E83" s="35" t="str">
        <f>HYPERLINK("#'Cuadro 81'!B2", "MEDIDAS_OTRO")</f>
        <v>MEDIDAS_OTRO</v>
      </c>
    </row>
    <row r="84" spans="1:5" x14ac:dyDescent="0.25">
      <c r="A84" s="32">
        <v>82</v>
      </c>
      <c r="B84" s="33" t="s">
        <v>88</v>
      </c>
      <c r="C84" s="32"/>
      <c r="D84" s="32" t="s">
        <v>7</v>
      </c>
      <c r="E84" s="35" t="str">
        <f>HYPERLINK("#'Cuadro 82'!B2", "VECINOS_MEDIDAS_WHATSAPP")</f>
        <v>VECINOS_MEDIDAS_WHATSAPP</v>
      </c>
    </row>
    <row r="85" spans="1:5" x14ac:dyDescent="0.25">
      <c r="A85" s="32">
        <v>83</v>
      </c>
      <c r="B85" s="33" t="s">
        <v>89</v>
      </c>
      <c r="C85" s="32"/>
      <c r="D85" s="32" t="s">
        <v>7</v>
      </c>
      <c r="E85" s="35" t="str">
        <f>HYPERLINK("#'Cuadro 83'!B2", "VECINOS_MEDIDAS_VIGILANCIA")</f>
        <v>VECINOS_MEDIDAS_VIGILANCIA</v>
      </c>
    </row>
    <row r="86" spans="1:5" x14ac:dyDescent="0.25">
      <c r="A86" s="32">
        <v>84</v>
      </c>
      <c r="B86" s="33" t="s">
        <v>90</v>
      </c>
      <c r="C86" s="32"/>
      <c r="D86" s="32" t="s">
        <v>7</v>
      </c>
      <c r="E86" s="35" t="str">
        <f>HYPERLINK("#'Cuadro 84'!B2", "VECINOS_MEDIDAS_AL_COMUNIT")</f>
        <v>VECINOS_MEDIDAS_AL_COMUNIT</v>
      </c>
    </row>
    <row r="87" spans="1:5" x14ac:dyDescent="0.25">
      <c r="A87" s="32">
        <v>85</v>
      </c>
      <c r="B87" s="33" t="s">
        <v>91</v>
      </c>
      <c r="C87" s="32"/>
      <c r="D87" s="32" t="s">
        <v>7</v>
      </c>
      <c r="E87" s="35" t="str">
        <f>HYPERLINK("#'Cuadro 85'!B2", "VECINOS_MEDIDAS_COODR_POL")</f>
        <v>VECINOS_MEDIDAS_COODR_POL</v>
      </c>
    </row>
    <row r="88" spans="1:5" x14ac:dyDescent="0.25">
      <c r="A88" s="32">
        <v>86</v>
      </c>
      <c r="B88" s="33" t="s">
        <v>92</v>
      </c>
      <c r="C88" s="32"/>
      <c r="D88" s="32" t="s">
        <v>7</v>
      </c>
      <c r="E88" s="35" t="str">
        <f>HYPERLINK("#'Cuadro 86'!B2", "VECINOS_MEDIDAS_COODR_MUN")</f>
        <v>VECINOS_MEDIDAS_COODR_MUN</v>
      </c>
    </row>
    <row r="89" spans="1:5" x14ac:dyDescent="0.25">
      <c r="A89" s="32">
        <v>87</v>
      </c>
      <c r="B89" s="33" t="s">
        <v>93</v>
      </c>
      <c r="C89" s="32"/>
      <c r="D89" s="32" t="s">
        <v>7</v>
      </c>
      <c r="E89" s="35" t="str">
        <f>HYPERLINK("#'Cuadro 87'!B2", "VECINOS_MEDIDAS_TELEVIG")</f>
        <v>VECINOS_MEDIDAS_TELEVIG</v>
      </c>
    </row>
    <row r="90" spans="1:5" x14ac:dyDescent="0.25">
      <c r="A90" s="32"/>
      <c r="B90" s="33"/>
      <c r="C90" s="32"/>
      <c r="D90" s="32"/>
      <c r="E90" s="35" t="str">
        <f>HYPERLINK("#'Índice'!B2", "Índice")</f>
        <v>Índice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</v>
      </c>
    </row>
    <row r="3" spans="1:6" x14ac:dyDescent="0.25">
      <c r="A3" s="1" t="s">
        <v>95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0.87660294338738598</v>
      </c>
      <c r="D12" s="23">
        <v>0.87246493004262604</v>
      </c>
      <c r="E12" s="23">
        <v>0.88062506484148095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0.897945743690864</v>
      </c>
      <c r="D13" s="27">
        <v>0.87528562817441102</v>
      </c>
      <c r="E13" s="27">
        <v>0.91687959444120404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0.89811991830043902</v>
      </c>
      <c r="D14" s="11">
        <v>0.87553595215000402</v>
      </c>
      <c r="E14" s="11">
        <v>0.91699452861173203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0.86053784790808696</v>
      </c>
      <c r="D15" s="27">
        <v>0.83904334613363496</v>
      </c>
      <c r="E15" s="27">
        <v>0.87957391272111396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0.90081478356057199</v>
      </c>
      <c r="D16" s="11">
        <v>0.86430847591788296</v>
      </c>
      <c r="E16" s="11">
        <v>0.92831407896834595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0.84490545971679498</v>
      </c>
      <c r="D17" s="11">
        <v>0.81749965404665603</v>
      </c>
      <c r="E17" s="11">
        <v>0.86885598666752395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0.85056528426511402</v>
      </c>
      <c r="D18" s="11">
        <v>0.76379835245387295</v>
      </c>
      <c r="E18" s="11">
        <v>0.909246168053643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0.93253028653875403</v>
      </c>
      <c r="D19" s="27">
        <v>0.91519549281755996</v>
      </c>
      <c r="E19" s="27">
        <v>0.94652872072591798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0.92692681984398095</v>
      </c>
      <c r="D20" s="11">
        <v>0.90302246198557301</v>
      </c>
      <c r="E20" s="11">
        <v>0.94529585049734299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0.95371771464381705</v>
      </c>
      <c r="D21" s="11">
        <v>0.92920095749133103</v>
      </c>
      <c r="E21" s="11">
        <v>0.97001857923359502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0.89206159954048803</v>
      </c>
      <c r="D22" s="11">
        <v>0.83908651411681201</v>
      </c>
      <c r="E22" s="11">
        <v>0.92907075240847004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0.91255621236861995</v>
      </c>
      <c r="D23" s="27">
        <v>0.88986161716786405</v>
      </c>
      <c r="E23" s="27">
        <v>0.93093739957419397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0.94038404424734001</v>
      </c>
      <c r="D24" s="11">
        <v>0.89594769738667901</v>
      </c>
      <c r="E24" s="11">
        <v>0.96655195906375202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0.91126237118811204</v>
      </c>
      <c r="D25" s="11">
        <v>0.88432288182584495</v>
      </c>
      <c r="E25" s="11">
        <v>0.932407584897743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0.92337236113050103</v>
      </c>
      <c r="D26" s="11">
        <v>0.879609770973514</v>
      </c>
      <c r="E26" s="11">
        <v>0.95209338367921403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0.87476673535380201</v>
      </c>
      <c r="D27" s="27">
        <v>0.85645668545792697</v>
      </c>
      <c r="E27" s="27">
        <v>0.89103834029482398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0.87750097185271703</v>
      </c>
      <c r="D28" s="11">
        <v>0.84259697040533199</v>
      </c>
      <c r="E28" s="11">
        <v>0.90553279545697496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0.90505379744506298</v>
      </c>
      <c r="D29" s="11">
        <v>0.85976453938111896</v>
      </c>
      <c r="E29" s="11">
        <v>0.93679210673738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0.85524545884241898</v>
      </c>
      <c r="D30" s="11">
        <v>0.82432310883967697</v>
      </c>
      <c r="E30" s="11">
        <v>0.88150730107613395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0.88240113049698299</v>
      </c>
      <c r="D31" s="11">
        <v>0.82606899856372895</v>
      </c>
      <c r="E31" s="11">
        <v>0.922206768257954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0.906470928877954</v>
      </c>
      <c r="D32" s="11">
        <v>0.86513950366898396</v>
      </c>
      <c r="E32" s="11">
        <v>0.93607130998236598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0.878854376336069</v>
      </c>
      <c r="D33" s="27">
        <v>0.86759396290941404</v>
      </c>
      <c r="E33" s="27">
        <v>0.88927936457673595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0.92081841206783099</v>
      </c>
      <c r="D34" s="11">
        <v>0.88324635740512303</v>
      </c>
      <c r="E34" s="11">
        <v>0.94702473207497795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0.87011518920742503</v>
      </c>
      <c r="D35" s="11">
        <v>0.828588194841549</v>
      </c>
      <c r="E35" s="11">
        <v>0.90276230372108801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0.91213637805332304</v>
      </c>
      <c r="D36" s="11">
        <v>0.86281069984877101</v>
      </c>
      <c r="E36" s="11">
        <v>0.94486064370907097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0.93709841396460403</v>
      </c>
      <c r="D37" s="11">
        <v>0.903498749154799</v>
      </c>
      <c r="E37" s="11">
        <v>0.95952349435428796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0.89078725096623301</v>
      </c>
      <c r="D38" s="11">
        <v>0.85861306061813403</v>
      </c>
      <c r="E38" s="11">
        <v>0.91635311895956095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0.91099893734892401</v>
      </c>
      <c r="D39" s="11">
        <v>0.87854679573050898</v>
      </c>
      <c r="E39" s="11">
        <v>0.93541733263570703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0.89430870994030798</v>
      </c>
      <c r="D40" s="11">
        <v>0.86916727509047897</v>
      </c>
      <c r="E40" s="11">
        <v>0.91509081850950102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0.89618911050586803</v>
      </c>
      <c r="D41" s="11">
        <v>0.84297243073638195</v>
      </c>
      <c r="E41" s="11">
        <v>0.93280819388117397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0.85796999576298805</v>
      </c>
      <c r="D42" s="11">
        <v>0.82149129532270804</v>
      </c>
      <c r="E42" s="11">
        <v>0.88801041709987005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0.84034690749964602</v>
      </c>
      <c r="D43" s="11">
        <v>0.80428022186688297</v>
      </c>
      <c r="E43" s="11">
        <v>0.87083469961865501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0.88203058790438205</v>
      </c>
      <c r="D44" s="11">
        <v>0.84999551791079397</v>
      </c>
      <c r="E44" s="11">
        <v>0.90796499449917101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0.88912935078369204</v>
      </c>
      <c r="D45" s="11">
        <v>0.86439411243231901</v>
      </c>
      <c r="E45" s="11">
        <v>0.90982344010573102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0.85995887153342099</v>
      </c>
      <c r="D46" s="27">
        <v>0.85244010458361796</v>
      </c>
      <c r="E46" s="27">
        <v>0.86715423196288099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0.91873717732888804</v>
      </c>
      <c r="D47" s="11">
        <v>0.86050695026326995</v>
      </c>
      <c r="E47" s="11">
        <v>0.953960213530894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0.90150333902329904</v>
      </c>
      <c r="D48" s="11">
        <v>0.85850974532419799</v>
      </c>
      <c r="E48" s="11">
        <v>0.93246055208617895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0.91845742183055801</v>
      </c>
      <c r="D49" s="11">
        <v>0.86926528012077997</v>
      </c>
      <c r="E49" s="11">
        <v>0.95020022907706803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0.91898637186121701</v>
      </c>
      <c r="D50" s="11">
        <v>0.86999552181945605</v>
      </c>
      <c r="E50" s="11">
        <v>0.95056456633409703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0.87925497484892101</v>
      </c>
      <c r="D51" s="11">
        <v>0.84333996230728903</v>
      </c>
      <c r="E51" s="11">
        <v>0.907836122734483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0.90064320298096101</v>
      </c>
      <c r="D52" s="11">
        <v>0.83272203654228205</v>
      </c>
      <c r="E52" s="11">
        <v>0.94287762342929005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0.927523391804004</v>
      </c>
      <c r="D53" s="11">
        <v>0.88876126221594698</v>
      </c>
      <c r="E53" s="11">
        <v>0.95348542034926198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0.86370074932971796</v>
      </c>
      <c r="D54" s="11">
        <v>0.80461185463130402</v>
      </c>
      <c r="E54" s="11">
        <v>0.90698584029175799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0.86089836116422402</v>
      </c>
      <c r="D55" s="11">
        <v>0.78218419268752704</v>
      </c>
      <c r="E55" s="11">
        <v>0.91428407298639602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0.88715880794818702</v>
      </c>
      <c r="D56" s="11">
        <v>0.83826872575283196</v>
      </c>
      <c r="E56" s="11">
        <v>0.92263380931189198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0.84365429405626702</v>
      </c>
      <c r="D57" s="11">
        <v>0.80196668568884499</v>
      </c>
      <c r="E57" s="11">
        <v>0.87790238676635002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0.85610880563180103</v>
      </c>
      <c r="D58" s="11">
        <v>0.80485039539287595</v>
      </c>
      <c r="E58" s="11">
        <v>0.89564916723625299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0.91228126958744005</v>
      </c>
      <c r="D59" s="11">
        <v>0.86192508586540495</v>
      </c>
      <c r="E59" s="11">
        <v>0.94543506967903901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0.81612366612295295</v>
      </c>
      <c r="D60" s="11">
        <v>0.75970169762450102</v>
      </c>
      <c r="E60" s="11">
        <v>0.861709319708443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0.87538073546710804</v>
      </c>
      <c r="D61" s="11">
        <v>0.82768488263206497</v>
      </c>
      <c r="E61" s="11">
        <v>0.91128961539440301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0.84324337379748104</v>
      </c>
      <c r="D62" s="11">
        <v>0.792646562263154</v>
      </c>
      <c r="E62" s="11">
        <v>0.88331147409676403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0.89135054554702398</v>
      </c>
      <c r="D63" s="11">
        <v>0.83955595507080305</v>
      </c>
      <c r="E63" s="11">
        <v>0.92786148119797096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0.88033513790060203</v>
      </c>
      <c r="D64" s="11">
        <v>0.82629778474570903</v>
      </c>
      <c r="E64" s="11">
        <v>0.91920562589155996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0.90597526574510201</v>
      </c>
      <c r="D65" s="11">
        <v>0.85960854884157401</v>
      </c>
      <c r="E65" s="11">
        <v>0.93813073262447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0.79787946937662602</v>
      </c>
      <c r="D66" s="11">
        <v>0.74614087383970396</v>
      </c>
      <c r="E66" s="11">
        <v>0.84131589587733302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0.88629896618543502</v>
      </c>
      <c r="D67" s="11">
        <v>0.85047827340081406</v>
      </c>
      <c r="E67" s="11">
        <v>0.91440185377197303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0.830804600356987</v>
      </c>
      <c r="D68" s="11">
        <v>0.77430708573572704</v>
      </c>
      <c r="E68" s="11">
        <v>0.87543437267645796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0.91348735046979901</v>
      </c>
      <c r="D69" s="11">
        <v>0.87289674478152501</v>
      </c>
      <c r="E69" s="11">
        <v>0.94197694085897998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0.89407395967094105</v>
      </c>
      <c r="D70" s="11">
        <v>0.84334200012341298</v>
      </c>
      <c r="E70" s="11">
        <v>0.92974554903901796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0.76796364911419401</v>
      </c>
      <c r="D71" s="11">
        <v>0.70942480784447604</v>
      </c>
      <c r="E71" s="11">
        <v>0.81773916255297197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0.87365409179078202</v>
      </c>
      <c r="D72" s="11">
        <v>0.83130663569891206</v>
      </c>
      <c r="E72" s="11">
        <v>0.90656579217639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0.84422072213860899</v>
      </c>
      <c r="D73" s="11">
        <v>0.78608431902137899</v>
      </c>
      <c r="E73" s="11">
        <v>0.888792461004414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0.71618841947828504</v>
      </c>
      <c r="D74" s="11">
        <v>0.66483698504772903</v>
      </c>
      <c r="E74" s="11">
        <v>0.76248292293753195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0.86406506983028397</v>
      </c>
      <c r="D75" s="11">
        <v>0.81844164423551102</v>
      </c>
      <c r="E75" s="11">
        <v>0.899629849800203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0.86942072902681999</v>
      </c>
      <c r="D76" s="11">
        <v>0.83151257558279501</v>
      </c>
      <c r="E76" s="11">
        <v>0.89982738015534902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0.91760510215032298</v>
      </c>
      <c r="D77" s="11">
        <v>0.86991363014325895</v>
      </c>
      <c r="E77" s="11">
        <v>0.94884047057165699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0.87745453871441703</v>
      </c>
      <c r="D78" s="11">
        <v>0.84426416826587403</v>
      </c>
      <c r="E78" s="11">
        <v>0.904372585796694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0.86154842102047302</v>
      </c>
      <c r="D79" s="11">
        <v>0.81974028522814502</v>
      </c>
      <c r="E79" s="11">
        <v>0.894903067531018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0.93114091317679504</v>
      </c>
      <c r="D80" s="11">
        <v>0.89376810983072397</v>
      </c>
      <c r="E80" s="11">
        <v>0.95601289352359198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0.88516563304923901</v>
      </c>
      <c r="D81" s="11">
        <v>0.84109715482202996</v>
      </c>
      <c r="E81" s="11">
        <v>0.91820118489263902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0.86155436414220599</v>
      </c>
      <c r="D82" s="11">
        <v>0.78609483707980798</v>
      </c>
      <c r="E82" s="11">
        <v>0.91332894818738697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0.82863445008488001</v>
      </c>
      <c r="D83" s="11">
        <v>0.78411838370248899</v>
      </c>
      <c r="E83" s="11">
        <v>0.86554507019902904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0.92443350359431098</v>
      </c>
      <c r="D84" s="11">
        <v>0.88371428604758095</v>
      </c>
      <c r="E84" s="11">
        <v>0.95167399078878301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0.80197006386251801</v>
      </c>
      <c r="D85" s="11">
        <v>0.77103767955098002</v>
      </c>
      <c r="E85" s="11">
        <v>0.82964682893271602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0.89482515871602497</v>
      </c>
      <c r="D86" s="11">
        <v>0.844208933846471</v>
      </c>
      <c r="E86" s="11">
        <v>0.93035298494618002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0.89701392536498403</v>
      </c>
      <c r="D87" s="11">
        <v>0.82478218351773502</v>
      </c>
      <c r="E87" s="11">
        <v>0.94157805963005203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0.772266158780331</v>
      </c>
      <c r="D88" s="11">
        <v>0.72700977705655201</v>
      </c>
      <c r="E88" s="11">
        <v>0.81196046220561502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0.89481618730768397</v>
      </c>
      <c r="D89" s="27">
        <v>0.877919171544294</v>
      </c>
      <c r="E89" s="27">
        <v>0.90961528953812398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0.94991565229984998</v>
      </c>
      <c r="D90" s="11">
        <v>0.90483060279122196</v>
      </c>
      <c r="E90" s="11">
        <v>0.974250167558389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0.88847545435592301</v>
      </c>
      <c r="D91" s="11">
        <v>0.83092717996130006</v>
      </c>
      <c r="E91" s="11">
        <v>0.92812993991300496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0.93124263504264804</v>
      </c>
      <c r="D92" s="11">
        <v>0.89288623624322505</v>
      </c>
      <c r="E92" s="11">
        <v>0.95653262796512095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0.85659315364409205</v>
      </c>
      <c r="D93" s="11">
        <v>0.80873816944648402</v>
      </c>
      <c r="E93" s="11">
        <v>0.89404322702272399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0.91866922898613501</v>
      </c>
      <c r="D94" s="11">
        <v>0.85851518212286304</v>
      </c>
      <c r="E94" s="11">
        <v>0.95460048339272596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0.92455567481420398</v>
      </c>
      <c r="D95" s="11">
        <v>0.85905896294621797</v>
      </c>
      <c r="E95" s="11">
        <v>0.96099729783569199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0.89486641121432398</v>
      </c>
      <c r="D96" s="11">
        <v>0.86116465584120705</v>
      </c>
      <c r="E96" s="11">
        <v>0.92113638879834303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0.91967407524504297</v>
      </c>
      <c r="D97" s="11">
        <v>0.87852044654097805</v>
      </c>
      <c r="E97" s="11">
        <v>0.94771580910574105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0.89271532747231497</v>
      </c>
      <c r="D98" s="11">
        <v>0.84387442714835603</v>
      </c>
      <c r="E98" s="11">
        <v>0.92758834998169803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0.86926818956118201</v>
      </c>
      <c r="D99" s="11">
        <v>0.79774488184029402</v>
      </c>
      <c r="E99" s="11">
        <v>0.918095573030004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0.847929957748631</v>
      </c>
      <c r="D100" s="11">
        <v>0.80241648691561995</v>
      </c>
      <c r="E100" s="11">
        <v>0.88446885925747298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0.89432078859527997</v>
      </c>
      <c r="D101" s="27">
        <v>0.88163471011262196</v>
      </c>
      <c r="E101" s="27">
        <v>0.90579249392818395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0.91433053884006099</v>
      </c>
      <c r="D102" s="11">
        <v>0.87937367171293501</v>
      </c>
      <c r="E102" s="11">
        <v>0.93985001513366595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0.90534633580240198</v>
      </c>
      <c r="D103" s="11">
        <v>0.86859071365330798</v>
      </c>
      <c r="E103" s="11">
        <v>0.93261881227416499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0.88580102153055695</v>
      </c>
      <c r="D104" s="11">
        <v>0.85881672511826201</v>
      </c>
      <c r="E104" s="11">
        <v>0.90817923737484796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0.89673473960233396</v>
      </c>
      <c r="D105" s="11">
        <v>0.86139218979842902</v>
      </c>
      <c r="E105" s="11">
        <v>0.92386210258260304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0.92834822692750196</v>
      </c>
      <c r="D106" s="11">
        <v>0.89385944160737996</v>
      </c>
      <c r="E106" s="11">
        <v>0.95222931485979001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0.88961370098390802</v>
      </c>
      <c r="D107" s="11">
        <v>0.84335766120532396</v>
      </c>
      <c r="E107" s="11">
        <v>0.92345028550468899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0.91142785948858196</v>
      </c>
      <c r="D108" s="11">
        <v>0.85483176667889305</v>
      </c>
      <c r="E108" s="11">
        <v>0.947318887318369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0.92926978849055797</v>
      </c>
      <c r="D109" s="11">
        <v>0.88104665332135301</v>
      </c>
      <c r="E109" s="11">
        <v>0.95885641812531996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0.88343355224356801</v>
      </c>
      <c r="D110" s="11">
        <v>0.8544185004732</v>
      </c>
      <c r="E110" s="11">
        <v>0.90729322606809304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0.91859889817288298</v>
      </c>
      <c r="D111" s="27">
        <v>0.90134271943031397</v>
      </c>
      <c r="E111" s="27">
        <v>0.93306094844570797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0.916830680688556</v>
      </c>
      <c r="D112" s="11">
        <v>0.86884111544551901</v>
      </c>
      <c r="E112" s="11">
        <v>0.94830610972579599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0.91941217472673697</v>
      </c>
      <c r="D113" s="11">
        <v>0.89156164998215304</v>
      </c>
      <c r="E113" s="11">
        <v>0.94058644155280902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0.90212589596703796</v>
      </c>
      <c r="D114" s="11">
        <v>0.86171959300398804</v>
      </c>
      <c r="E114" s="11">
        <v>0.93166159892701805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0.93510429897056602</v>
      </c>
      <c r="D115" s="11">
        <v>0.86295564372896205</v>
      </c>
      <c r="E115" s="11">
        <v>0.97056502281189905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0.85423836364851302</v>
      </c>
      <c r="D116" s="11">
        <v>0.78802323080565695</v>
      </c>
      <c r="E116" s="11">
        <v>0.90233339127296996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0.90151036104313698</v>
      </c>
      <c r="D117" s="11">
        <v>0.85474908547186201</v>
      </c>
      <c r="E117" s="11">
        <v>0.934373403270365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0.95275452213442602</v>
      </c>
      <c r="D118" s="11">
        <v>0.908825196240996</v>
      </c>
      <c r="E118" s="11">
        <v>0.97607525707104104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0.93020804999133</v>
      </c>
      <c r="D119" s="11">
        <v>0.84909516949331498</v>
      </c>
      <c r="E119" s="11">
        <v>0.96929838673840996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0.89719058661498396</v>
      </c>
      <c r="D120" s="27">
        <v>0.88667623096836001</v>
      </c>
      <c r="E120" s="27">
        <v>0.90683190931127799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0.87936948790897895</v>
      </c>
      <c r="D121" s="11">
        <v>0.83509166459012996</v>
      </c>
      <c r="E121" s="11">
        <v>0.91299732534170897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0.860547377041471</v>
      </c>
      <c r="D122" s="11">
        <v>0.83090033411354902</v>
      </c>
      <c r="E122" s="11">
        <v>0.88571156081614699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0.92432192997385298</v>
      </c>
      <c r="D123" s="11">
        <v>0.893554434041406</v>
      </c>
      <c r="E123" s="11">
        <v>0.94672646235218005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0.90937707567264803</v>
      </c>
      <c r="D124" s="11">
        <v>0.86856038443808803</v>
      </c>
      <c r="E124" s="11">
        <v>0.93841741213577301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0.93767476058019605</v>
      </c>
      <c r="D125" s="11">
        <v>0.89254895168856996</v>
      </c>
      <c r="E125" s="11">
        <v>0.96460087734486699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0.95012220615905596</v>
      </c>
      <c r="D126" s="11">
        <v>0.92052598908064998</v>
      </c>
      <c r="E126" s="11">
        <v>0.96906712283088303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0.91215998531937703</v>
      </c>
      <c r="D127" s="11">
        <v>0.86605645699789002</v>
      </c>
      <c r="E127" s="11">
        <v>0.94343114395818595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0.92628888079556404</v>
      </c>
      <c r="D128" s="11">
        <v>0.89262256768096604</v>
      </c>
      <c r="E128" s="11">
        <v>0.94999107898978696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0.88372819313754103</v>
      </c>
      <c r="D129" s="11">
        <v>0.85109312621084099</v>
      </c>
      <c r="E129" s="11">
        <v>0.90996743752950104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0.89311575367566298</v>
      </c>
      <c r="D130" s="11">
        <v>0.85628769425655304</v>
      </c>
      <c r="E130" s="11">
        <v>0.92137276313317595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0.87921499879849396</v>
      </c>
      <c r="D131" s="11">
        <v>0.846212807065576</v>
      </c>
      <c r="E131" s="11">
        <v>0.90592239370737804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0.89861446333865902</v>
      </c>
      <c r="D132" s="27">
        <v>0.88202049802078697</v>
      </c>
      <c r="E132" s="27">
        <v>0.913104405693415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0.92706968631734799</v>
      </c>
      <c r="D133" s="11">
        <v>0.88632724273224495</v>
      </c>
      <c r="E133" s="11">
        <v>0.953967689773774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0.92870969696948202</v>
      </c>
      <c r="D134" s="11">
        <v>0.86874406904074397</v>
      </c>
      <c r="E134" s="11">
        <v>0.96246313645360304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0.97968094264329697</v>
      </c>
      <c r="D135" s="11">
        <v>0.94038254336866101</v>
      </c>
      <c r="E135" s="11">
        <v>0.99326043227438499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0.925755705939317</v>
      </c>
      <c r="D136" s="11">
        <v>0.85388573888171904</v>
      </c>
      <c r="E136" s="11">
        <v>0.96377437409073197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0.92021694162357004</v>
      </c>
      <c r="D137" s="11">
        <v>0.85706781448643199</v>
      </c>
      <c r="E137" s="11">
        <v>0.956870043317814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0.89028137569391697</v>
      </c>
      <c r="D138" s="11">
        <v>0.83365866919229203</v>
      </c>
      <c r="E138" s="11">
        <v>0.92926508292921395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0.91878707320389996</v>
      </c>
      <c r="D139" s="11">
        <v>0.84671001102310495</v>
      </c>
      <c r="E139" s="11">
        <v>0.95862936366329299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0.92198847220797597</v>
      </c>
      <c r="D140" s="11">
        <v>0.85003610995883205</v>
      </c>
      <c r="E140" s="11">
        <v>0.96100206741199901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0.87768566381831403</v>
      </c>
      <c r="D141" s="11">
        <v>0.84745735783947596</v>
      </c>
      <c r="E141" s="11">
        <v>0.90261221002523595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0.91137870455919301</v>
      </c>
      <c r="D142" s="11">
        <v>0.85270811624426102</v>
      </c>
      <c r="E142" s="11">
        <v>0.94810149510431196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0.97051419435896902</v>
      </c>
      <c r="D143" s="11">
        <v>0.93148019308526597</v>
      </c>
      <c r="E143" s="11">
        <v>0.98760735459374305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0.90510740002501999</v>
      </c>
      <c r="D144" s="11">
        <v>0.85217500959113202</v>
      </c>
      <c r="E144" s="11">
        <v>0.940411387264668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0.854466355297411</v>
      </c>
      <c r="D145" s="27">
        <v>0.83004579327611105</v>
      </c>
      <c r="E145" s="27">
        <v>0.87590256378382503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0.86307597880557996</v>
      </c>
      <c r="D146" s="11">
        <v>0.821844989558286</v>
      </c>
      <c r="E146" s="11">
        <v>0.89597258145110303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0.90332907061497203</v>
      </c>
      <c r="D147" s="11">
        <v>0.84487786393292597</v>
      </c>
      <c r="E147" s="11">
        <v>0.94128601269518297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0.869759938805021</v>
      </c>
      <c r="D148" s="11">
        <v>0.81472727712182802</v>
      </c>
      <c r="E148" s="11">
        <v>0.91024672951249896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0.88826654862106103</v>
      </c>
      <c r="D149" s="11">
        <v>0.83770527422972696</v>
      </c>
      <c r="E149" s="11">
        <v>0.92449572138520097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0.85146784670581699</v>
      </c>
      <c r="D150" s="11">
        <v>0.81861386145057102</v>
      </c>
      <c r="E150" s="11">
        <v>0.87924885461923497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0.88323368038646399</v>
      </c>
      <c r="D151" s="27">
        <v>0.86301004974732398</v>
      </c>
      <c r="E151" s="27">
        <v>0.90081485661064298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0.89572368405416802</v>
      </c>
      <c r="D152" s="11">
        <v>0.84449344331901299</v>
      </c>
      <c r="E152" s="11">
        <v>0.93144663192649302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0.92909766253826498</v>
      </c>
      <c r="D153" s="11">
        <v>0.87014886000352099</v>
      </c>
      <c r="E153" s="11">
        <v>0.962440479389995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0.92786507543635599</v>
      </c>
      <c r="D154" s="11">
        <v>0.89261638908204899</v>
      </c>
      <c r="E154" s="11">
        <v>0.95216344830166399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0.88580771266253</v>
      </c>
      <c r="D155" s="11">
        <v>0.84430181886835698</v>
      </c>
      <c r="E155" s="11">
        <v>0.91733236175446198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0.87734274708556703</v>
      </c>
      <c r="D156" s="11">
        <v>0.84173581183819601</v>
      </c>
      <c r="E156" s="11">
        <v>0.90583487742882995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0.89149409645452005</v>
      </c>
      <c r="D157" s="11">
        <v>0.84582134663199504</v>
      </c>
      <c r="E157" s="11">
        <v>0.92483935667811101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0.885322948316838</v>
      </c>
      <c r="D158" s="11">
        <v>0.80875432871289799</v>
      </c>
      <c r="E158" s="11">
        <v>0.93374724647321905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0.86295592825085798</v>
      </c>
      <c r="D159" s="27">
        <v>0.83776421525756095</v>
      </c>
      <c r="E159" s="27">
        <v>0.88477393145870598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0.84546652097123098</v>
      </c>
      <c r="D160" s="11">
        <v>0.79835950129055999</v>
      </c>
      <c r="E160" s="11">
        <v>0.88317879001454402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0.87160032369504203</v>
      </c>
      <c r="D161" s="11">
        <v>0.84072218626227602</v>
      </c>
      <c r="E161" s="11">
        <v>0.89722410924157903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0.85686501955536498</v>
      </c>
      <c r="D162" s="27">
        <v>0.83558886762533402</v>
      </c>
      <c r="E162" s="27">
        <v>0.87579711752525402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0.87522172008506105</v>
      </c>
      <c r="D163" s="11">
        <v>0.83468850369240299</v>
      </c>
      <c r="E163" s="11">
        <v>0.90692470472713904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0.86085230608539598</v>
      </c>
      <c r="D164" s="10">
        <v>0.83844272463006397</v>
      </c>
      <c r="E164" s="10">
        <v>0.88059613438946804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</v>
      </c>
    </row>
    <row r="3" spans="1:6" x14ac:dyDescent="0.25">
      <c r="A3" s="1" t="s">
        <v>257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7.3734917173839801E-2</v>
      </c>
      <c r="D12" s="23">
        <v>6.9674435476539703E-2</v>
      </c>
      <c r="E12" s="23">
        <v>7.8012192244436604E-2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6.4872137028274907E-2</v>
      </c>
      <c r="D13" s="27">
        <v>5.0247476655540302E-2</v>
      </c>
      <c r="E13" s="27">
        <v>8.3379657183338604E-2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6.36054210493711E-2</v>
      </c>
      <c r="D14" s="11">
        <v>4.92107305623945E-2</v>
      </c>
      <c r="E14" s="11">
        <v>8.1848251648946796E-2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6.3224267612490101E-2</v>
      </c>
      <c r="D15" s="27">
        <v>4.9822064902479299E-2</v>
      </c>
      <c r="E15" s="27">
        <v>7.9928412731292003E-2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6.5451875619638805E-2</v>
      </c>
      <c r="D16" s="11">
        <v>4.5926103780441797E-2</v>
      </c>
      <c r="E16" s="11">
        <v>9.2474520901501406E-2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6.1025642617990497E-2</v>
      </c>
      <c r="D17" s="11">
        <v>4.4325558534602398E-2</v>
      </c>
      <c r="E17" s="11">
        <v>8.3468112423729895E-2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2.6817618963091299E-2</v>
      </c>
      <c r="D18" s="11">
        <v>9.2132036379163496E-3</v>
      </c>
      <c r="E18" s="11">
        <v>7.5497020336175294E-2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4.7287480450375403E-2</v>
      </c>
      <c r="D19" s="27">
        <v>3.4004445247359898E-2</v>
      </c>
      <c r="E19" s="27">
        <v>6.5407891354620107E-2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4.8773362541871403E-2</v>
      </c>
      <c r="D20" s="11">
        <v>3.1284124271266103E-2</v>
      </c>
      <c r="E20" s="11">
        <v>7.5280071150358299E-2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4.12913498386899E-2</v>
      </c>
      <c r="D21" s="11">
        <v>2.5401449270200001E-2</v>
      </c>
      <c r="E21" s="11">
        <v>6.6443534304240007E-2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7.5407373787263199E-2</v>
      </c>
      <c r="D22" s="11">
        <v>4.5170221179267403E-2</v>
      </c>
      <c r="E22" s="11">
        <v>0.123272237242104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2.6861945041229501E-2</v>
      </c>
      <c r="D23" s="27">
        <v>1.6778265415083E-2</v>
      </c>
      <c r="E23" s="27">
        <v>4.2742430989978299E-2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3.7568410452075401E-2</v>
      </c>
      <c r="D24" s="11">
        <v>1.6201622071145401E-2</v>
      </c>
      <c r="E24" s="11">
        <v>8.4688140297105197E-2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2.9684621067048601E-2</v>
      </c>
      <c r="D25" s="11">
        <v>1.7103382166551301E-2</v>
      </c>
      <c r="E25" s="11">
        <v>5.1040030224085597E-2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1.55511444327615E-2</v>
      </c>
      <c r="D26" s="11">
        <v>4.9195372074215E-3</v>
      </c>
      <c r="E26" s="11">
        <v>4.8049272128334E-2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4.3141773578061801E-2</v>
      </c>
      <c r="D27" s="27">
        <v>3.1251982941372498E-2</v>
      </c>
      <c r="E27" s="27">
        <v>5.9278231972022803E-2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6.8906783136022998E-2</v>
      </c>
      <c r="D28" s="11">
        <v>4.6698099401255903E-2</v>
      </c>
      <c r="E28" s="11">
        <v>0.100563293187227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</v>
      </c>
      <c r="D29" s="11"/>
      <c r="E29" s="11"/>
      <c r="F29" s="15" t="s">
        <v>94</v>
      </c>
    </row>
    <row r="30" spans="1:6" x14ac:dyDescent="0.25">
      <c r="A30" s="12" t="s">
        <v>120</v>
      </c>
      <c r="B30" t="s">
        <v>122</v>
      </c>
      <c r="C30" s="8">
        <v>3.5473037103869599E-2</v>
      </c>
      <c r="D30" s="11">
        <v>1.8491415650754899E-2</v>
      </c>
      <c r="E30" s="11">
        <v>6.6985432696666597E-2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1.9683131704130399E-2</v>
      </c>
      <c r="D31" s="11">
        <v>5.9314593771937502E-3</v>
      </c>
      <c r="E31" s="11">
        <v>6.32873075990419E-2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8.7219907372631106E-3</v>
      </c>
      <c r="D32" s="11">
        <v>3.2814190093359901E-3</v>
      </c>
      <c r="E32" s="11">
        <v>2.2975068226285301E-2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5.8434241157287597E-2</v>
      </c>
      <c r="D33" s="27">
        <v>4.9977410518760701E-2</v>
      </c>
      <c r="E33" s="27">
        <v>6.8219320157444294E-2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1.3178075865088601E-2</v>
      </c>
      <c r="D34" s="11">
        <v>5.15278547667118E-3</v>
      </c>
      <c r="E34" s="11">
        <v>3.3284307254342199E-2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6.1385964459198999E-2</v>
      </c>
      <c r="D35" s="11">
        <v>3.30331309650225E-2</v>
      </c>
      <c r="E35" s="11">
        <v>0.111274027257907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1.33845125271265E-2</v>
      </c>
      <c r="D36" s="11">
        <v>3.8894969028823098E-3</v>
      </c>
      <c r="E36" s="11">
        <v>4.5011302555724102E-2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2.32163563833153E-2</v>
      </c>
      <c r="D37" s="11">
        <v>9.2885972869380003E-3</v>
      </c>
      <c r="E37" s="11">
        <v>5.6830088373201498E-2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4.0783077442103702E-2</v>
      </c>
      <c r="D38" s="11">
        <v>2.24155265539463E-2</v>
      </c>
      <c r="E38" s="11">
        <v>7.3076161284257396E-2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2.4057486611805502E-2</v>
      </c>
      <c r="D39" s="11">
        <v>1.10156438811278E-2</v>
      </c>
      <c r="E39" s="11">
        <v>5.17323832187008E-2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1.38015925525869E-2</v>
      </c>
      <c r="D40" s="11">
        <v>6.4396822009995403E-3</v>
      </c>
      <c r="E40" s="11">
        <v>2.9331255852410199E-2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9.1486076558498206E-2</v>
      </c>
      <c r="D41" s="11">
        <v>5.5729360367880898E-2</v>
      </c>
      <c r="E41" s="11">
        <v>0.14662245008893399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1.9365940370630101E-2</v>
      </c>
      <c r="D42" s="11">
        <v>7.7579134325877997E-3</v>
      </c>
      <c r="E42" s="11">
        <v>4.75111819736002E-2</v>
      </c>
      <c r="F42" s="15" t="s">
        <v>112</v>
      </c>
    </row>
    <row r="43" spans="1:6" x14ac:dyDescent="0.25">
      <c r="A43" s="12" t="s">
        <v>125</v>
      </c>
      <c r="B43" t="s">
        <v>125</v>
      </c>
      <c r="C43" s="8">
        <v>6.0709589677275501E-2</v>
      </c>
      <c r="D43" s="11">
        <v>4.14377123235357E-2</v>
      </c>
      <c r="E43" s="11">
        <v>8.8120478853012996E-2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7.0644325121631102E-2</v>
      </c>
      <c r="D44" s="11">
        <v>4.9245838973012199E-2</v>
      </c>
      <c r="E44" s="11">
        <v>0.10035946969489901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9.39943144539611E-2</v>
      </c>
      <c r="D45" s="11">
        <v>7.1623434962781798E-2</v>
      </c>
      <c r="E45" s="11">
        <v>0.122431055337149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0.108431272244011</v>
      </c>
      <c r="D46" s="27">
        <v>0.100646158771056</v>
      </c>
      <c r="E46" s="27">
        <v>0.116740407564738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0.180207635399946</v>
      </c>
      <c r="D47" s="11">
        <v>0.11254124209003</v>
      </c>
      <c r="E47" s="11">
        <v>0.27591010219843898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9.0342647079562202E-2</v>
      </c>
      <c r="D48" s="11">
        <v>5.9139778434616201E-2</v>
      </c>
      <c r="E48" s="11">
        <v>0.13563520782229299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7.9383423051124904E-2</v>
      </c>
      <c r="D49" s="11">
        <v>4.2490220940344998E-2</v>
      </c>
      <c r="E49" s="11">
        <v>0.14350898779905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8.4437750583167798E-2</v>
      </c>
      <c r="D50" s="11">
        <v>5.28508658744141E-2</v>
      </c>
      <c r="E50" s="11">
        <v>0.13226658401070601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8.9669283696573607E-2</v>
      </c>
      <c r="D51" s="11">
        <v>6.2971281710335003E-2</v>
      </c>
      <c r="E51" s="11">
        <v>0.12616244099973101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0.23892915668373699</v>
      </c>
      <c r="D52" s="11">
        <v>0.14920062777786</v>
      </c>
      <c r="E52" s="11">
        <v>0.35979955062621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0.125599154055202</v>
      </c>
      <c r="D53" s="11">
        <v>8.3110861544136799E-2</v>
      </c>
      <c r="E53" s="11">
        <v>0.18541600065340799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0.121643162803837</v>
      </c>
      <c r="D54" s="11">
        <v>7.4335664555782499E-2</v>
      </c>
      <c r="E54" s="11">
        <v>0.192787050129164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0.12192740483150399</v>
      </c>
      <c r="D55" s="11">
        <v>7.0397407266078196E-2</v>
      </c>
      <c r="E55" s="11">
        <v>0.20294217334605499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0.27594604928415301</v>
      </c>
      <c r="D56" s="11">
        <v>0.19106308841661801</v>
      </c>
      <c r="E56" s="11">
        <v>0.38078825824239299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6.2667870022605501E-2</v>
      </c>
      <c r="D57" s="11">
        <v>3.7536911078326601E-2</v>
      </c>
      <c r="E57" s="11">
        <v>0.10282645645222301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7.6359816382777196E-2</v>
      </c>
      <c r="D58" s="11">
        <v>4.8009871013477402E-2</v>
      </c>
      <c r="E58" s="11">
        <v>0.119351678413243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6.4530239000574696E-2</v>
      </c>
      <c r="D59" s="11">
        <v>3.3236895997655197E-2</v>
      </c>
      <c r="E59" s="11">
        <v>0.12158165394758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7.3329955778281303E-2</v>
      </c>
      <c r="D60" s="11">
        <v>4.4715901299090602E-2</v>
      </c>
      <c r="E60" s="11">
        <v>0.117992747512667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3.7410738063335898E-2</v>
      </c>
      <c r="D61" s="11">
        <v>1.9935560708628099E-2</v>
      </c>
      <c r="E61" s="11">
        <v>6.9123951935740793E-2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4.9727134900252101E-2</v>
      </c>
      <c r="D62" s="11">
        <v>3.0966439659683102E-2</v>
      </c>
      <c r="E62" s="11">
        <v>7.89280406985753E-2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5.5323305369834E-2</v>
      </c>
      <c r="D63" s="11">
        <v>2.8036151201758799E-2</v>
      </c>
      <c r="E63" s="11">
        <v>0.10626501633862701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9.2327044253008098E-2</v>
      </c>
      <c r="D64" s="11">
        <v>6.3041826608978599E-2</v>
      </c>
      <c r="E64" s="11">
        <v>0.13328114991631099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7.5366913156449694E-2</v>
      </c>
      <c r="D65" s="11">
        <v>3.6789556782335302E-2</v>
      </c>
      <c r="E65" s="11">
        <v>0.14817345057763701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0.109559583642834</v>
      </c>
      <c r="D66" s="11">
        <v>7.5741046373442006E-2</v>
      </c>
      <c r="E66" s="11">
        <v>0.15593065760170699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8.8487450118947694E-2</v>
      </c>
      <c r="D67" s="11">
        <v>5.8966640527615702E-2</v>
      </c>
      <c r="E67" s="11">
        <v>0.13073421815692199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9.0834558686009301E-2</v>
      </c>
      <c r="D68" s="11">
        <v>5.9228166451134601E-2</v>
      </c>
      <c r="E68" s="11">
        <v>0.136853773531498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8.8532556123377005E-3</v>
      </c>
      <c r="D69" s="11">
        <v>2.7468468392135899E-3</v>
      </c>
      <c r="E69" s="11">
        <v>2.8151379762000901E-2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9.4793673875956497E-2</v>
      </c>
      <c r="D70" s="11">
        <v>5.8000900599537497E-2</v>
      </c>
      <c r="E70" s="11">
        <v>0.151180166453349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0.199857093900912</v>
      </c>
      <c r="D71" s="11">
        <v>0.151000498922226</v>
      </c>
      <c r="E71" s="11">
        <v>0.25968621955155202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8.8565822158561597E-2</v>
      </c>
      <c r="D72" s="11">
        <v>5.7897715661504201E-2</v>
      </c>
      <c r="E72" s="11">
        <v>0.13318218959843101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9.5654234132011406E-2</v>
      </c>
      <c r="D73" s="11">
        <v>6.01499077557867E-2</v>
      </c>
      <c r="E73" s="11">
        <v>0.14879757500687599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9.4931266011729798E-2</v>
      </c>
      <c r="D74" s="11">
        <v>6.7990872799131102E-2</v>
      </c>
      <c r="E74" s="11">
        <v>0.13104547233577901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0.107292983988551</v>
      </c>
      <c r="D75" s="11">
        <v>6.8464077589584005E-2</v>
      </c>
      <c r="E75" s="11">
        <v>0.16426030589945301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0.11292139255035399</v>
      </c>
      <c r="D76" s="11">
        <v>7.7655771438891893E-2</v>
      </c>
      <c r="E76" s="11">
        <v>0.161399645422966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5.61436817209576E-2</v>
      </c>
      <c r="D77" s="11">
        <v>2.9344291343441201E-2</v>
      </c>
      <c r="E77" s="11">
        <v>0.104776322300718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0.11721592100162</v>
      </c>
      <c r="D78" s="11">
        <v>8.2256016189549502E-2</v>
      </c>
      <c r="E78" s="11">
        <v>0.164373025649341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9.9122513100671203E-2</v>
      </c>
      <c r="D79" s="11">
        <v>6.7801812099029093E-2</v>
      </c>
      <c r="E79" s="11">
        <v>0.14269688585172299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0.26796269737628903</v>
      </c>
      <c r="D80" s="11">
        <v>0.203415305630708</v>
      </c>
      <c r="E80" s="11">
        <v>0.34414341861345499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8.2710228782540293E-2</v>
      </c>
      <c r="D81" s="11">
        <v>5.0601875150675699E-2</v>
      </c>
      <c r="E81" s="11">
        <v>0.13235204319463501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8.3923903050870302E-2</v>
      </c>
      <c r="D82" s="11">
        <v>4.7349143117303497E-2</v>
      </c>
      <c r="E82" s="11">
        <v>0.144466429214858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0.201251353201547</v>
      </c>
      <c r="D83" s="11">
        <v>0.15493190957775099</v>
      </c>
      <c r="E83" s="11">
        <v>0.25720400662270199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6.8503211677922199E-2</v>
      </c>
      <c r="D84" s="11">
        <v>3.9449369180088699E-2</v>
      </c>
      <c r="E84" s="11">
        <v>0.116362603318044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0.160567603505443</v>
      </c>
      <c r="D85" s="11">
        <v>0.13488989027773901</v>
      </c>
      <c r="E85" s="11">
        <v>0.19005947098224499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0.10143388357963901</v>
      </c>
      <c r="D86" s="11">
        <v>6.6946028361950599E-2</v>
      </c>
      <c r="E86" s="11">
        <v>0.150816697277775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6.7903599617103794E-2</v>
      </c>
      <c r="D87" s="11">
        <v>3.4088100694481802E-2</v>
      </c>
      <c r="E87" s="11">
        <v>0.130724263193673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6.4366908248580199E-2</v>
      </c>
      <c r="D88" s="11">
        <v>4.18470726269521E-2</v>
      </c>
      <c r="E88" s="11">
        <v>9.7769095617047594E-2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5.4192281877083699E-2</v>
      </c>
      <c r="D89" s="27">
        <v>4.1525606602174601E-2</v>
      </c>
      <c r="E89" s="27">
        <v>7.0438760471840806E-2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2.9214842021391199E-2</v>
      </c>
      <c r="D90" s="11">
        <v>1.2951751888832699E-2</v>
      </c>
      <c r="E90" s="11">
        <v>6.4563213607006301E-2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7.9751768845835097E-2</v>
      </c>
      <c r="D92" s="11">
        <v>3.7084924917835903E-2</v>
      </c>
      <c r="E92" s="11">
        <v>0.163188291544513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5.4231274321154703E-2</v>
      </c>
      <c r="D93" s="11">
        <v>3.1377276259056397E-2</v>
      </c>
      <c r="E93" s="11">
        <v>9.2147667595126007E-2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4.45438499233035E-2</v>
      </c>
      <c r="D94" s="11">
        <v>1.91533578456227E-2</v>
      </c>
      <c r="E94" s="11">
        <v>0.100156087344665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2.0150941349039001E-2</v>
      </c>
      <c r="D95" s="11">
        <v>5.9561479822880098E-3</v>
      </c>
      <c r="E95" s="11">
        <v>6.5931238046201296E-2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6.4527922252097705E-2</v>
      </c>
      <c r="D96" s="11">
        <v>4.1235678016404702E-2</v>
      </c>
      <c r="E96" s="11">
        <v>9.9610031417962402E-2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4.6242695540460198E-2</v>
      </c>
      <c r="D97" s="11">
        <v>2.37440041549246E-2</v>
      </c>
      <c r="E97" s="11">
        <v>8.8135448109962503E-2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6.8444965392460505E-2</v>
      </c>
      <c r="D98" s="11">
        <v>4.2958475444312999E-2</v>
      </c>
      <c r="E98" s="11">
        <v>0.10735597167154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3.15966315423717E-3</v>
      </c>
      <c r="D99" s="11">
        <v>4.0656830879649402E-4</v>
      </c>
      <c r="E99" s="11">
        <v>2.41058771013666E-2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1.19528016298804E-2</v>
      </c>
      <c r="D100" s="11">
        <v>2.7653775888451899E-3</v>
      </c>
      <c r="E100" s="11">
        <v>5.01292783251156E-2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3.7507352591099899E-2</v>
      </c>
      <c r="D101" s="27">
        <v>3.0270159318001599E-2</v>
      </c>
      <c r="E101" s="27">
        <v>4.6392083976444197E-2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1.7344986664238199E-2</v>
      </c>
      <c r="D102" s="11">
        <v>7.0751098398340803E-3</v>
      </c>
      <c r="E102" s="11">
        <v>4.1893143669493899E-2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7.9108658066019098E-3</v>
      </c>
      <c r="D103" s="11">
        <v>1.5137188878003201E-3</v>
      </c>
      <c r="E103" s="11">
        <v>4.0253180683677198E-2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8.6106529671678894E-2</v>
      </c>
      <c r="D104" s="11">
        <v>6.1637358824737601E-2</v>
      </c>
      <c r="E104" s="11">
        <v>0.11905714154772799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5.1004491628695102E-2</v>
      </c>
      <c r="D105" s="11">
        <v>3.1942529671409002E-2</v>
      </c>
      <c r="E105" s="11">
        <v>8.04959470488842E-2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1.9746884663080701E-2</v>
      </c>
      <c r="D106" s="11">
        <v>9.1726117738267308E-3</v>
      </c>
      <c r="E106" s="11">
        <v>4.1994619916921903E-2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3.37453872307922E-2</v>
      </c>
      <c r="D107" s="11">
        <v>1.37067532540316E-2</v>
      </c>
      <c r="E107" s="11">
        <v>8.0683066537785106E-2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2.0321987642989502E-2</v>
      </c>
      <c r="D108" s="11">
        <v>6.6116416072306301E-3</v>
      </c>
      <c r="E108" s="11">
        <v>6.0725084816406899E-2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1.43551221930826E-2</v>
      </c>
      <c r="D109" s="11">
        <v>3.18832441305007E-3</v>
      </c>
      <c r="E109" s="11">
        <v>6.2192385453071299E-2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1.65341150990099E-2</v>
      </c>
      <c r="D110" s="11">
        <v>9.5152121791813593E-3</v>
      </c>
      <c r="E110" s="11">
        <v>2.8581116400571701E-2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5.0491879579516501E-2</v>
      </c>
      <c r="D111" s="27">
        <v>3.6203991128134397E-2</v>
      </c>
      <c r="E111" s="27">
        <v>7.0008888181113796E-2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</v>
      </c>
      <c r="D112" s="11"/>
      <c r="E112" s="11"/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6.90656427284604E-2</v>
      </c>
      <c r="D113" s="11">
        <v>4.60586159305948E-2</v>
      </c>
      <c r="E113" s="11">
        <v>0.102332229743563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6.0681191036914498E-3</v>
      </c>
      <c r="D114" s="11">
        <v>7.8816240191129799E-4</v>
      </c>
      <c r="E114" s="11">
        <v>4.5121638269684697E-2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2.1425767654054299E-2</v>
      </c>
      <c r="D115" s="11">
        <v>7.4645849921530097E-3</v>
      </c>
      <c r="E115" s="11">
        <v>5.9922410408068297E-2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9.2203910687818094E-2</v>
      </c>
      <c r="D116" s="11">
        <v>4.6324020127811998E-2</v>
      </c>
      <c r="E116" s="11">
        <v>0.17517711592376201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2.40594079410235E-2</v>
      </c>
      <c r="D117" s="11">
        <v>5.4657443522098201E-3</v>
      </c>
      <c r="E117" s="11">
        <v>9.9573094358215805E-2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2.1894320391293399E-2</v>
      </c>
      <c r="D118" s="11">
        <v>9.0816026851492909E-3</v>
      </c>
      <c r="E118" s="11">
        <v>5.1838122098688502E-2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3.5900667562284501E-2</v>
      </c>
      <c r="D119" s="11">
        <v>1.3347485187818199E-2</v>
      </c>
      <c r="E119" s="11">
        <v>9.2970987233836497E-2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3.8855059975161997E-2</v>
      </c>
      <c r="D120" s="27">
        <v>3.1817265830114003E-2</v>
      </c>
      <c r="E120" s="27">
        <v>4.7373402628498103E-2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7.5267058063269401E-2</v>
      </c>
      <c r="D121" s="11">
        <v>4.7420601605482601E-2</v>
      </c>
      <c r="E121" s="11">
        <v>0.11744943870218701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4.03089323648229E-2</v>
      </c>
      <c r="D122" s="11">
        <v>2.50028389924528E-2</v>
      </c>
      <c r="E122" s="11">
        <v>6.4366441926568194E-2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7.4308202093344197E-2</v>
      </c>
      <c r="D123" s="11">
        <v>4.3123646771624002E-2</v>
      </c>
      <c r="E123" s="11">
        <v>0.12509549519414301</v>
      </c>
      <c r="F123" s="15" t="s">
        <v>112</v>
      </c>
    </row>
    <row r="124" spans="1:6" x14ac:dyDescent="0.25">
      <c r="A124" s="12" t="s">
        <v>210</v>
      </c>
      <c r="B124" t="s">
        <v>214</v>
      </c>
      <c r="C124" s="8">
        <v>6.3125738253448499E-3</v>
      </c>
      <c r="D124" s="11">
        <v>1.93972623326213E-3</v>
      </c>
      <c r="E124" s="11">
        <v>2.0342482782442401E-2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2.7411407876737199E-2</v>
      </c>
      <c r="D125" s="11">
        <v>9.7118046085591294E-3</v>
      </c>
      <c r="E125" s="11">
        <v>7.4927585468864896E-2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1.60313306083247E-2</v>
      </c>
      <c r="D126" s="11">
        <v>6.9585302218581804E-3</v>
      </c>
      <c r="E126" s="11">
        <v>3.6498811477037499E-2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4.2191203974176701E-2</v>
      </c>
      <c r="D127" s="11">
        <v>2.29531489436351E-2</v>
      </c>
      <c r="E127" s="11">
        <v>7.6294436397465595E-2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3.9955292164360501E-2</v>
      </c>
      <c r="D128" s="11">
        <v>2.1742904219501299E-2</v>
      </c>
      <c r="E128" s="11">
        <v>7.2295431594188803E-2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3.77564381750626E-2</v>
      </c>
      <c r="D129" s="11">
        <v>2.3047189738169601E-2</v>
      </c>
      <c r="E129" s="11">
        <v>6.1264760189359897E-2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3.1167660288130099E-2</v>
      </c>
      <c r="D130" s="11">
        <v>1.5136404706244E-2</v>
      </c>
      <c r="E130" s="11">
        <v>6.3090251688537796E-2</v>
      </c>
      <c r="F130" s="15" t="s">
        <v>112</v>
      </c>
    </row>
    <row r="131" spans="1:6" x14ac:dyDescent="0.25">
      <c r="A131" s="12" t="s">
        <v>210</v>
      </c>
      <c r="B131" t="s">
        <v>221</v>
      </c>
      <c r="C131" s="8">
        <v>2.9713849594891401E-2</v>
      </c>
      <c r="D131" s="11">
        <v>1.46576523751655E-2</v>
      </c>
      <c r="E131" s="11">
        <v>5.93047986432148E-2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5.7354592500237299E-2</v>
      </c>
      <c r="D132" s="27">
        <v>3.7195682466727401E-2</v>
      </c>
      <c r="E132" s="27">
        <v>8.7446699524359697E-2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1.7240933287837702E-2</v>
      </c>
      <c r="D133" s="11">
        <v>5.3133696919229001E-3</v>
      </c>
      <c r="E133" s="11">
        <v>5.4477306596208398E-2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1.2993594016929601E-2</v>
      </c>
      <c r="D134" s="11">
        <v>2.67626021420646E-3</v>
      </c>
      <c r="E134" s="11">
        <v>6.0666150126396402E-2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5.1860368466251699E-3</v>
      </c>
      <c r="D135" s="11">
        <v>6.73678334842648E-4</v>
      </c>
      <c r="E135" s="11">
        <v>3.87505869247846E-2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1.6626780181698299E-2</v>
      </c>
      <c r="D137" s="11">
        <v>4.8878239385509196E-3</v>
      </c>
      <c r="E137" s="11">
        <v>5.5000617715650402E-2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2.3388493476041501E-2</v>
      </c>
      <c r="D138" s="11">
        <v>8.0920195373935192E-3</v>
      </c>
      <c r="E138" s="11">
        <v>6.5685339433509696E-2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1.1790126598983E-2</v>
      </c>
      <c r="D139" s="11">
        <v>2.7479116998090302E-3</v>
      </c>
      <c r="E139" s="11">
        <v>4.9120870659186397E-2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9.1589915679475595E-2</v>
      </c>
      <c r="D140" s="11">
        <v>2.9881682032385101E-2</v>
      </c>
      <c r="E140" s="11">
        <v>0.248136259357399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9.3311220796621797E-2</v>
      </c>
      <c r="D141" s="11">
        <v>5.4352575146580998E-2</v>
      </c>
      <c r="E141" s="11">
        <v>0.15559970096633299</v>
      </c>
      <c r="F141" s="15" t="s">
        <v>112</v>
      </c>
    </row>
    <row r="142" spans="1:6" x14ac:dyDescent="0.25">
      <c r="A142" s="12" t="s">
        <v>222</v>
      </c>
      <c r="B142" t="s">
        <v>232</v>
      </c>
      <c r="C142" s="8">
        <v>2.72897439659236E-2</v>
      </c>
      <c r="D142" s="11">
        <v>1.02403532527915E-2</v>
      </c>
      <c r="E142" s="11">
        <v>7.0697467635735894E-2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7.0626766309926101E-3</v>
      </c>
      <c r="D143" s="11">
        <v>8.0358450420598196E-4</v>
      </c>
      <c r="E143" s="11">
        <v>5.9185880599415298E-2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4.0961128838092199E-2</v>
      </c>
      <c r="D144" s="11">
        <v>1.7727831037245401E-2</v>
      </c>
      <c r="E144" s="11">
        <v>9.17974016969096E-2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1.7943217074164498E-2</v>
      </c>
      <c r="D145" s="27">
        <v>1.0575963916115899E-2</v>
      </c>
      <c r="E145" s="27">
        <v>3.0285436489015299E-2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</v>
      </c>
      <c r="D146" s="11"/>
      <c r="E146" s="11"/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3.5451659453826397E-2</v>
      </c>
      <c r="D147" s="11">
        <v>1.40792856860356E-2</v>
      </c>
      <c r="E147" s="11">
        <v>8.6423423714075298E-2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1.4929440520200701E-2</v>
      </c>
      <c r="D148" s="11">
        <v>4.3075221243400802E-3</v>
      </c>
      <c r="E148" s="11">
        <v>5.0417664397345401E-2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7.2889077401211101E-3</v>
      </c>
      <c r="D149" s="11">
        <v>9.3131868810338405E-4</v>
      </c>
      <c r="E149" s="11">
        <v>5.4671255576455698E-2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2.0431131134652499E-2</v>
      </c>
      <c r="D150" s="11">
        <v>1.07502801952521E-2</v>
      </c>
      <c r="E150" s="11">
        <v>3.84905896700318E-2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2.1810438361675101E-2</v>
      </c>
      <c r="D151" s="27">
        <v>1.3400312850528701E-2</v>
      </c>
      <c r="E151" s="27">
        <v>3.5309908654852298E-2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3.3484301401759703E-2</v>
      </c>
      <c r="D152" s="11">
        <v>1.65437717831271E-2</v>
      </c>
      <c r="E152" s="11">
        <v>6.6596955793566504E-2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1.2129926305393401E-2</v>
      </c>
      <c r="D153" s="11">
        <v>2.6056004033429198E-3</v>
      </c>
      <c r="E153" s="11">
        <v>5.4564203563173999E-2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3.0904179165086101E-2</v>
      </c>
      <c r="D154" s="11">
        <v>1.35279658279766E-2</v>
      </c>
      <c r="E154" s="11">
        <v>6.90375586115929E-2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3.4493955973822102E-3</v>
      </c>
      <c r="D155" s="11">
        <v>4.69862627469912E-4</v>
      </c>
      <c r="E155" s="11">
        <v>2.4853198396783301E-2</v>
      </c>
      <c r="F155" s="15" t="s">
        <v>112</v>
      </c>
    </row>
    <row r="156" spans="1:6" x14ac:dyDescent="0.25">
      <c r="A156" s="12" t="s">
        <v>241</v>
      </c>
      <c r="B156" t="s">
        <v>246</v>
      </c>
      <c r="C156" s="8">
        <v>3.17211876048165E-2</v>
      </c>
      <c r="D156" s="11">
        <v>1.5138758907209299E-2</v>
      </c>
      <c r="E156" s="11">
        <v>6.5263729463469103E-2</v>
      </c>
      <c r="F156" s="15" t="s">
        <v>112</v>
      </c>
    </row>
    <row r="157" spans="1:6" x14ac:dyDescent="0.25">
      <c r="A157" s="12" t="s">
        <v>241</v>
      </c>
      <c r="B157" t="s">
        <v>247</v>
      </c>
      <c r="C157" s="8">
        <v>1.8965095894310901E-2</v>
      </c>
      <c r="D157" s="11">
        <v>7.3163109126535199E-3</v>
      </c>
      <c r="E157" s="11">
        <v>4.8259038136441501E-2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1.7236338573105199E-2</v>
      </c>
      <c r="D158" s="11">
        <v>5.1052493136279301E-3</v>
      </c>
      <c r="E158" s="11">
        <v>5.65547073043908E-2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2.0247746383703202E-2</v>
      </c>
      <c r="D159" s="27">
        <v>1.16914813679726E-2</v>
      </c>
      <c r="E159" s="27">
        <v>3.4845033715331097E-2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2.4994420294202398E-2</v>
      </c>
      <c r="D160" s="11">
        <v>8.6929912414739404E-3</v>
      </c>
      <c r="E160" s="11">
        <v>6.9715097984703003E-2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1.8775694634015599E-2</v>
      </c>
      <c r="D161" s="11">
        <v>9.95269224465168E-3</v>
      </c>
      <c r="E161" s="11">
        <v>3.5142603647914598E-2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1.92576718764183E-2</v>
      </c>
      <c r="D162" s="27">
        <v>1.19631046191448E-2</v>
      </c>
      <c r="E162" s="27">
        <v>3.0861211016639901E-2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2.08391019651041E-2</v>
      </c>
      <c r="D163" s="11">
        <v>1.0066454170188E-2</v>
      </c>
      <c r="E163" s="11">
        <v>4.2643522925688702E-2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1.7948353692820999E-2</v>
      </c>
      <c r="D164" s="10">
        <v>1.0376439991020499E-2</v>
      </c>
      <c r="E164" s="10">
        <v>3.0873281766449299E-2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9</v>
      </c>
    </row>
    <row r="3" spans="1:6" x14ac:dyDescent="0.25">
      <c r="A3" s="1" t="s">
        <v>258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1.35964981793949E-2</v>
      </c>
      <c r="D12" s="23">
        <v>1.2136857518841899E-2</v>
      </c>
      <c r="E12" s="23">
        <v>1.5228976505198799E-2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7.24972674328419E-3</v>
      </c>
      <c r="D13" s="27">
        <v>3.5870322005653898E-3</v>
      </c>
      <c r="E13" s="27">
        <v>1.45975833294462E-2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7.4532185186885697E-3</v>
      </c>
      <c r="D14" s="11">
        <v>3.6740992800744199E-3</v>
      </c>
      <c r="E14" s="11">
        <v>1.5060719801750401E-2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1.8455913634487401E-2</v>
      </c>
      <c r="D15" s="27">
        <v>1.12452240045106E-2</v>
      </c>
      <c r="E15" s="27">
        <v>3.0149273767308301E-2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1.07791243477149E-2</v>
      </c>
      <c r="D16" s="11">
        <v>4.1376164832705002E-3</v>
      </c>
      <c r="E16" s="11">
        <v>2.7783844944793499E-2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2.21159641334654E-2</v>
      </c>
      <c r="D17" s="11">
        <v>1.25855684071201E-2</v>
      </c>
      <c r="E17" s="11">
        <v>3.8581247488461999E-2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1.1270373766981799E-2</v>
      </c>
      <c r="D18" s="11">
        <v>2.3910854355449602E-3</v>
      </c>
      <c r="E18" s="11">
        <v>5.1423219115552102E-2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1.1324105113633E-2</v>
      </c>
      <c r="D19" s="27">
        <v>6.5270569506056001E-3</v>
      </c>
      <c r="E19" s="27">
        <v>1.9577260062054801E-2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7.5539196693495203E-3</v>
      </c>
      <c r="D20" s="11">
        <v>3.00442019992741E-3</v>
      </c>
      <c r="E20" s="11">
        <v>1.8862247072584999E-2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1.86518855457306E-2</v>
      </c>
      <c r="D21" s="11">
        <v>8.98876037393357E-3</v>
      </c>
      <c r="E21" s="11">
        <v>3.8301604501539702E-2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1.9253616252310299E-2</v>
      </c>
      <c r="D22" s="11">
        <v>6.0373164603049704E-3</v>
      </c>
      <c r="E22" s="11">
        <v>5.9665037119738099E-2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1.2028752192299499E-2</v>
      </c>
      <c r="D23" s="27">
        <v>5.5134864080988799E-3</v>
      </c>
      <c r="E23" s="27">
        <v>2.6041476052430301E-2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3.1227369895805599E-3</v>
      </c>
      <c r="D24" s="11">
        <v>3.6476040995016501E-4</v>
      </c>
      <c r="E24" s="11">
        <v>2.6187652736464302E-2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1.30138704054502E-2</v>
      </c>
      <c r="D25" s="11">
        <v>5.1198827809958297E-3</v>
      </c>
      <c r="E25" s="11">
        <v>3.2679250952851499E-2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1.0408347588120899E-2</v>
      </c>
      <c r="D26" s="11">
        <v>3.1382607799265399E-3</v>
      </c>
      <c r="E26" s="11">
        <v>3.3946771895541697E-2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1.1176732386604901E-2</v>
      </c>
      <c r="D27" s="27">
        <v>6.2710540919433096E-3</v>
      </c>
      <c r="E27" s="27">
        <v>1.9843360853171701E-2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1.8644481004600501E-2</v>
      </c>
      <c r="D28" s="11">
        <v>8.5133795632566303E-3</v>
      </c>
      <c r="E28" s="11">
        <v>4.0341267547773903E-2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</v>
      </c>
      <c r="D29" s="11"/>
      <c r="E29" s="11"/>
      <c r="F29" s="15" t="s">
        <v>94</v>
      </c>
    </row>
    <row r="30" spans="1:6" x14ac:dyDescent="0.25">
      <c r="A30" s="12" t="s">
        <v>120</v>
      </c>
      <c r="B30" t="s">
        <v>122</v>
      </c>
      <c r="C30" s="8">
        <v>7.7670714775022404E-3</v>
      </c>
      <c r="D30" s="11">
        <v>2.8542673399552499E-3</v>
      </c>
      <c r="E30" s="11">
        <v>2.0958132593933899E-2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</v>
      </c>
      <c r="D31" s="11"/>
      <c r="E31" s="11"/>
      <c r="F31" s="15" t="s">
        <v>94</v>
      </c>
    </row>
    <row r="32" spans="1:6" x14ac:dyDescent="0.25">
      <c r="A32" s="12" t="s">
        <v>120</v>
      </c>
      <c r="B32" t="s">
        <v>124</v>
      </c>
      <c r="C32" s="8">
        <v>7.18019013379473E-3</v>
      </c>
      <c r="D32" s="11">
        <v>1.39344971178554E-3</v>
      </c>
      <c r="E32" s="11">
        <v>3.6128767804894601E-2</v>
      </c>
      <c r="F32" s="15" t="s">
        <v>112</v>
      </c>
    </row>
    <row r="33" spans="1:6" x14ac:dyDescent="0.25">
      <c r="A33" s="28" t="s">
        <v>125</v>
      </c>
      <c r="B33" s="30" t="s">
        <v>106</v>
      </c>
      <c r="C33" s="26">
        <v>1.3509610858964301E-2</v>
      </c>
      <c r="D33" s="27">
        <v>9.9690572235489397E-3</v>
      </c>
      <c r="E33" s="27">
        <v>1.8284384295197499E-2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4.1976620329056604E-3</v>
      </c>
      <c r="D34" s="11">
        <v>9.5551283981625196E-4</v>
      </c>
      <c r="E34" s="11">
        <v>1.8239895071729299E-2</v>
      </c>
      <c r="F34" s="15" t="s">
        <v>112</v>
      </c>
    </row>
    <row r="35" spans="1:6" x14ac:dyDescent="0.25">
      <c r="A35" s="12" t="s">
        <v>125</v>
      </c>
      <c r="B35" t="s">
        <v>127</v>
      </c>
      <c r="C35" s="8">
        <v>1.5361255249646599E-2</v>
      </c>
      <c r="D35" s="11">
        <v>4.9388605560904903E-3</v>
      </c>
      <c r="E35" s="11">
        <v>4.6744640756309297E-2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8.4319872648403304E-3</v>
      </c>
      <c r="D36" s="11">
        <v>1.1447982972554299E-3</v>
      </c>
      <c r="E36" s="11">
        <v>5.9349455556560099E-2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2.6189678880556202E-3</v>
      </c>
      <c r="D37" s="11">
        <v>3.4519878552969702E-4</v>
      </c>
      <c r="E37" s="11">
        <v>1.9576393858419399E-2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1.2304456762070599E-2</v>
      </c>
      <c r="D38" s="11">
        <v>4.7171651223058397E-3</v>
      </c>
      <c r="E38" s="11">
        <v>3.1706701370982401E-2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1.11142290109558E-2</v>
      </c>
      <c r="D39" s="11">
        <v>3.5161626500422598E-3</v>
      </c>
      <c r="E39" s="11">
        <v>3.4561481566090402E-2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8.5372239337197699E-3</v>
      </c>
      <c r="D40" s="11">
        <v>3.7336755002299101E-3</v>
      </c>
      <c r="E40" s="11">
        <v>1.9400418727403401E-2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3.0392457467692702E-2</v>
      </c>
      <c r="D41" s="11">
        <v>1.3465717303665E-2</v>
      </c>
      <c r="E41" s="11">
        <v>6.7148291228358997E-2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3.1150751207247199E-3</v>
      </c>
      <c r="D42" s="11">
        <v>7.5618478901733597E-4</v>
      </c>
      <c r="E42" s="11">
        <v>1.2738628370940801E-2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2.0937502114611602E-2</v>
      </c>
      <c r="D43" s="11">
        <v>1.10947477338033E-2</v>
      </c>
      <c r="E43" s="11">
        <v>3.9166459237281598E-2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8.4646364827278605E-3</v>
      </c>
      <c r="D44" s="11">
        <v>3.4367118934536798E-3</v>
      </c>
      <c r="E44" s="11">
        <v>2.0695677001537301E-2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1.3204698507937601E-2</v>
      </c>
      <c r="D45" s="11">
        <v>6.8122223480429596E-3</v>
      </c>
      <c r="E45" s="11">
        <v>2.5442104357425398E-2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1.54365279660148E-2</v>
      </c>
      <c r="D46" s="27">
        <v>1.2882938538066799E-2</v>
      </c>
      <c r="E46" s="27">
        <v>1.8486797293073499E-2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4.6705092626355901E-2</v>
      </c>
      <c r="D47" s="11">
        <v>2.1382653174950399E-2</v>
      </c>
      <c r="E47" s="11">
        <v>9.8982511292907194E-2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2.6389206637432199E-2</v>
      </c>
      <c r="D48" s="11">
        <v>1.3239774042677401E-2</v>
      </c>
      <c r="E48" s="11">
        <v>5.1911304080255197E-2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</v>
      </c>
      <c r="D49" s="11"/>
      <c r="E49" s="11"/>
      <c r="F49" s="15" t="s">
        <v>94</v>
      </c>
    </row>
    <row r="50" spans="1:6" x14ac:dyDescent="0.25">
      <c r="A50" s="12" t="s">
        <v>137</v>
      </c>
      <c r="B50" t="s">
        <v>141</v>
      </c>
      <c r="C50" s="8">
        <v>2.5787489374782601E-2</v>
      </c>
      <c r="D50" s="11">
        <v>1.16124082005795E-2</v>
      </c>
      <c r="E50" s="11">
        <v>5.6280584629767198E-2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1.67076453436018E-2</v>
      </c>
      <c r="D51" s="11">
        <v>7.2079100081731302E-3</v>
      </c>
      <c r="E51" s="11">
        <v>3.8245331231837799E-2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3.12064179933552E-3</v>
      </c>
      <c r="D52" s="11">
        <v>4.0589137480024202E-4</v>
      </c>
      <c r="E52" s="11">
        <v>2.3564597083419299E-2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1.7903382677726499E-2</v>
      </c>
      <c r="D53" s="11">
        <v>6.5141794771408296E-3</v>
      </c>
      <c r="E53" s="11">
        <v>4.8238293884324698E-2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2.3573585625293901E-2</v>
      </c>
      <c r="D54" s="11">
        <v>7.0144141388410004E-3</v>
      </c>
      <c r="E54" s="11">
        <v>7.6223794392431696E-2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2.42634229597939E-3</v>
      </c>
      <c r="D55" s="11">
        <v>3.0590479968949699E-4</v>
      </c>
      <c r="E55" s="11">
        <v>1.8966143157297499E-2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3.5550208877583498E-3</v>
      </c>
      <c r="D56" s="11">
        <v>4.6738486509833102E-4</v>
      </c>
      <c r="E56" s="11">
        <v>2.6499410394203098E-2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2.4266514774920599E-2</v>
      </c>
      <c r="D57" s="11">
        <v>1.1421266354685799E-2</v>
      </c>
      <c r="E57" s="11">
        <v>5.0815925591534299E-2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2.6377491904261498E-2</v>
      </c>
      <c r="D58" s="11">
        <v>1.2498532450157101E-2</v>
      </c>
      <c r="E58" s="11">
        <v>5.4812842681776101E-2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2.00745013320088E-2</v>
      </c>
      <c r="D59" s="11">
        <v>6.05159389368474E-3</v>
      </c>
      <c r="E59" s="11">
        <v>6.4483545831432898E-2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1.63033331822506E-2</v>
      </c>
      <c r="D60" s="11">
        <v>6.4603742141847902E-3</v>
      </c>
      <c r="E60" s="11">
        <v>4.0531139230753403E-2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8.2996033484423505E-3</v>
      </c>
      <c r="D61" s="11">
        <v>2.03926638615841E-3</v>
      </c>
      <c r="E61" s="11">
        <v>3.3140315981935002E-2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1.7052284061562499E-2</v>
      </c>
      <c r="D62" s="11">
        <v>6.6281865345540203E-3</v>
      </c>
      <c r="E62" s="11">
        <v>4.3158029650512797E-2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2.9378272349697102E-2</v>
      </c>
      <c r="D63" s="11">
        <v>8.4032973770108692E-3</v>
      </c>
      <c r="E63" s="11">
        <v>9.7556832254787104E-2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3.9956553565988198E-3</v>
      </c>
      <c r="D64" s="11">
        <v>5.4634684170264396E-4</v>
      </c>
      <c r="E64" s="11">
        <v>2.8598712031478301E-2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1.41320379636237E-2</v>
      </c>
      <c r="D65" s="11">
        <v>4.1034639193227298E-3</v>
      </c>
      <c r="E65" s="11">
        <v>4.7500735634381799E-2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1.72274325331714E-2</v>
      </c>
      <c r="D66" s="11">
        <v>6.64095222815926E-3</v>
      </c>
      <c r="E66" s="11">
        <v>4.3943487862197303E-2</v>
      </c>
      <c r="F66" s="15" t="s">
        <v>112</v>
      </c>
    </row>
    <row r="67" spans="1:6" x14ac:dyDescent="0.25">
      <c r="A67" s="12" t="s">
        <v>137</v>
      </c>
      <c r="B67" t="s">
        <v>158</v>
      </c>
      <c r="C67" s="8">
        <v>1.37270421540652E-2</v>
      </c>
      <c r="D67" s="11">
        <v>5.6845855519045098E-3</v>
      </c>
      <c r="E67" s="11">
        <v>3.2772800162341097E-2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1.6593455931393799E-2</v>
      </c>
      <c r="D68" s="11">
        <v>4.6520345884205304E-3</v>
      </c>
      <c r="E68" s="11">
        <v>5.7419318929400699E-2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2.2261441864470401E-2</v>
      </c>
      <c r="D69" s="11">
        <v>9.4130095452323106E-3</v>
      </c>
      <c r="E69" s="11">
        <v>5.1731665933321999E-2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4.5110790518472204E-3</v>
      </c>
      <c r="D70" s="11">
        <v>9.9243836796169996E-4</v>
      </c>
      <c r="E70" s="11">
        <v>2.0251986745277398E-2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4.9964806286313002E-2</v>
      </c>
      <c r="D71" s="11">
        <v>3.00721474915162E-2</v>
      </c>
      <c r="E71" s="11">
        <v>8.1905211893003399E-2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</v>
      </c>
      <c r="D72" s="11"/>
      <c r="E72" s="11"/>
      <c r="F72" s="15" t="s">
        <v>94</v>
      </c>
    </row>
    <row r="73" spans="1:6" x14ac:dyDescent="0.25">
      <c r="A73" s="12" t="s">
        <v>137</v>
      </c>
      <c r="B73" t="s">
        <v>164</v>
      </c>
      <c r="C73" s="8">
        <v>9.1320336759785192E-3</v>
      </c>
      <c r="D73" s="11">
        <v>2.89890172387178E-3</v>
      </c>
      <c r="E73" s="11">
        <v>2.8385917415319199E-2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1.07225728150922E-2</v>
      </c>
      <c r="D74" s="11">
        <v>4.3458401564746302E-3</v>
      </c>
      <c r="E74" s="11">
        <v>2.6209698066999399E-2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2.1332759009174301E-3</v>
      </c>
      <c r="D75" s="11">
        <v>2.8234043570154999E-4</v>
      </c>
      <c r="E75" s="11">
        <v>1.5925072702832398E-2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1.6456565471073999E-2</v>
      </c>
      <c r="D76" s="11">
        <v>7.5986994069747902E-3</v>
      </c>
      <c r="E76" s="11">
        <v>3.5273110592938202E-2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1.6117624747034098E-2</v>
      </c>
      <c r="D77" s="11">
        <v>4.7881276081077999E-3</v>
      </c>
      <c r="E77" s="11">
        <v>5.2831483358049103E-2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1.8189355090938799E-2</v>
      </c>
      <c r="D78" s="11">
        <v>9.1802619971347796E-3</v>
      </c>
      <c r="E78" s="11">
        <v>3.57208258214066E-2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6.5863488547006103E-3</v>
      </c>
      <c r="D79" s="11">
        <v>1.55329112360405E-3</v>
      </c>
      <c r="E79" s="11">
        <v>2.7478957290460199E-2</v>
      </c>
      <c r="F79" s="15" t="s">
        <v>112</v>
      </c>
    </row>
    <row r="80" spans="1:6" x14ac:dyDescent="0.25">
      <c r="A80" s="12" t="s">
        <v>137</v>
      </c>
      <c r="B80" t="s">
        <v>171</v>
      </c>
      <c r="C80" s="8">
        <v>9.4922475417127498E-3</v>
      </c>
      <c r="D80" s="11">
        <v>2.25837569176051E-3</v>
      </c>
      <c r="E80" s="11">
        <v>3.8991632787239501E-2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1.2439162222854599E-2</v>
      </c>
      <c r="D81" s="11">
        <v>4.8760804367877003E-3</v>
      </c>
      <c r="E81" s="11">
        <v>3.1363301120932302E-2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3.3929479833897901E-3</v>
      </c>
      <c r="D82" s="11">
        <v>4.3374094892144902E-4</v>
      </c>
      <c r="E82" s="11">
        <v>2.6015938892102099E-2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1.1835721458182799E-2</v>
      </c>
      <c r="D83" s="11">
        <v>5.0726952936714096E-3</v>
      </c>
      <c r="E83" s="11">
        <v>2.7367340357792799E-2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2.49266109656258E-2</v>
      </c>
      <c r="D84" s="11">
        <v>1.1219962111652699E-2</v>
      </c>
      <c r="E84" s="11">
        <v>5.4455545688769903E-2</v>
      </c>
      <c r="F84" s="15" t="s">
        <v>112</v>
      </c>
    </row>
    <row r="85" spans="1:6" x14ac:dyDescent="0.25">
      <c r="A85" s="12" t="s">
        <v>137</v>
      </c>
      <c r="B85" t="s">
        <v>176</v>
      </c>
      <c r="C85" s="8">
        <v>1.8715816931412398E-2</v>
      </c>
      <c r="D85" s="11">
        <v>1.01518196435468E-2</v>
      </c>
      <c r="E85" s="11">
        <v>3.4254327521995302E-2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1.89351931097725E-2</v>
      </c>
      <c r="D86" s="11">
        <v>6.6784980488584604E-3</v>
      </c>
      <c r="E86" s="11">
        <v>5.2497140249248397E-2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5.6144238038230302E-3</v>
      </c>
      <c r="D87" s="11">
        <v>7.3235672242383905E-4</v>
      </c>
      <c r="E87" s="11">
        <v>4.1683931627569497E-2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7.6405508044886002E-3</v>
      </c>
      <c r="D88" s="11">
        <v>2.1432573340596098E-3</v>
      </c>
      <c r="E88" s="11">
        <v>2.6858465926314801E-2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1.24030632556768E-2</v>
      </c>
      <c r="D89" s="27">
        <v>7.0840201497303903E-3</v>
      </c>
      <c r="E89" s="27">
        <v>2.16289167691502E-2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</v>
      </c>
      <c r="D90" s="11"/>
      <c r="E90" s="11"/>
      <c r="F90" s="15" t="s">
        <v>94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7.3840134057795099E-3</v>
      </c>
      <c r="D92" s="11">
        <v>9.6414945350126104E-4</v>
      </c>
      <c r="E92" s="11">
        <v>5.4230598217652602E-2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1.0744973969286699E-2</v>
      </c>
      <c r="D93" s="11">
        <v>3.2729564042935401E-3</v>
      </c>
      <c r="E93" s="11">
        <v>3.46817299136895E-2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5.2672803202240001E-3</v>
      </c>
      <c r="D94" s="11">
        <v>1.2333440781612599E-3</v>
      </c>
      <c r="E94" s="11">
        <v>2.2201844291060199E-2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1.72669080853683E-2</v>
      </c>
      <c r="D96" s="11">
        <v>7.5439251566785598E-3</v>
      </c>
      <c r="E96" s="11">
        <v>3.9028548740103003E-2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4.7264299966776604E-3</v>
      </c>
      <c r="D97" s="11">
        <v>6.4014211735386297E-4</v>
      </c>
      <c r="E97" s="11">
        <v>3.4009471581250998E-2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2.3816878723102699E-2</v>
      </c>
      <c r="D98" s="11">
        <v>1.10249854491325E-2</v>
      </c>
      <c r="E98" s="11">
        <v>5.0690017874210402E-2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</v>
      </c>
      <c r="D99" s="11"/>
      <c r="E99" s="11"/>
      <c r="F99" s="15" t="s">
        <v>94</v>
      </c>
    </row>
    <row r="100" spans="1:6" x14ac:dyDescent="0.25">
      <c r="A100" s="12" t="s">
        <v>180</v>
      </c>
      <c r="B100" t="s">
        <v>191</v>
      </c>
      <c r="C100" s="8">
        <v>4.4151650332014802E-3</v>
      </c>
      <c r="D100" s="11">
        <v>5.7923977248369404E-4</v>
      </c>
      <c r="E100" s="11">
        <v>3.2819712067094602E-2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1.14600616033991E-2</v>
      </c>
      <c r="D101" s="27">
        <v>8.15683895040328E-3</v>
      </c>
      <c r="E101" s="27">
        <v>1.6079283205337701E-2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1.29897960674889E-2</v>
      </c>
      <c r="D102" s="11">
        <v>3.9903831692774004E-3</v>
      </c>
      <c r="E102" s="11">
        <v>4.1440902589009503E-2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4.2437508107539502E-3</v>
      </c>
      <c r="D103" s="11">
        <v>9.5632316231737799E-4</v>
      </c>
      <c r="E103" s="11">
        <v>1.8621304189639601E-2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1.04396767529691E-2</v>
      </c>
      <c r="D104" s="11">
        <v>4.4387314482495404E-3</v>
      </c>
      <c r="E104" s="11">
        <v>2.435512952534E-2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9.7388173357777705E-3</v>
      </c>
      <c r="D105" s="11">
        <v>3.9095095725293497E-3</v>
      </c>
      <c r="E105" s="11">
        <v>2.40501043201761E-2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3.93727861809924E-3</v>
      </c>
      <c r="D106" s="11">
        <v>5.1154973735117602E-4</v>
      </c>
      <c r="E106" s="11">
        <v>2.96243432208134E-2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8.8769796194718992E-3</v>
      </c>
      <c r="D107" s="11">
        <v>2.80004416323995E-3</v>
      </c>
      <c r="E107" s="11">
        <v>2.7775336068321901E-2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1.1840920301398701E-2</v>
      </c>
      <c r="D108" s="11">
        <v>4.1419679665115504E-3</v>
      </c>
      <c r="E108" s="11">
        <v>3.3370887028278097E-2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2.6011024238896799E-2</v>
      </c>
      <c r="D109" s="11">
        <v>1.22294118093945E-2</v>
      </c>
      <c r="E109" s="11">
        <v>5.4467068942223501E-2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1.42477428121052E-2</v>
      </c>
      <c r="D110" s="11">
        <v>7.6703551461804699E-3</v>
      </c>
      <c r="E110" s="11">
        <v>2.6315718120866801E-2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2.1144033616755702E-2</v>
      </c>
      <c r="D111" s="27">
        <v>1.3490835051746201E-2</v>
      </c>
      <c r="E111" s="27">
        <v>3.2993602358047103E-2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2.1734323192892299E-2</v>
      </c>
      <c r="D112" s="11">
        <v>4.4977316656234197E-3</v>
      </c>
      <c r="E112" s="11">
        <v>9.8491171934146901E-2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2.6585469027346799E-2</v>
      </c>
      <c r="D113" s="11">
        <v>1.5186614573202001E-2</v>
      </c>
      <c r="E113" s="11">
        <v>4.61392928584652E-2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1.8248232339975998E-2</v>
      </c>
      <c r="D114" s="11">
        <v>7.0888835209748403E-3</v>
      </c>
      <c r="E114" s="11">
        <v>4.6158021410404801E-2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1.4419675123682099E-2</v>
      </c>
      <c r="D115" s="11">
        <v>1.5688173939756101E-3</v>
      </c>
      <c r="E115" s="11">
        <v>0.11989647194104899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5.5978196344851497E-3</v>
      </c>
      <c r="D117" s="11">
        <v>6.8314416685787604E-4</v>
      </c>
      <c r="E117" s="11">
        <v>4.4302181263625798E-2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1.58216226059847E-2</v>
      </c>
      <c r="D118" s="11">
        <v>5.2453011805432999E-3</v>
      </c>
      <c r="E118" s="11">
        <v>4.6721807000118E-2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1.1778085259020301E-2</v>
      </c>
      <c r="D120" s="27">
        <v>8.3702631314471407E-3</v>
      </c>
      <c r="E120" s="27">
        <v>1.6550192781572201E-2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1.6288675188480001E-2</v>
      </c>
      <c r="D121" s="11">
        <v>6.0635462454635899E-3</v>
      </c>
      <c r="E121" s="11">
        <v>4.3010574910243897E-2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1.26323560412289E-2</v>
      </c>
      <c r="D122" s="11">
        <v>5.2603826208650903E-3</v>
      </c>
      <c r="E122" s="11">
        <v>3.00236949404789E-2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1.8015302700946902E-2</v>
      </c>
      <c r="D123" s="11">
        <v>8.2007288490010006E-3</v>
      </c>
      <c r="E123" s="11">
        <v>3.9112671974481303E-2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</v>
      </c>
      <c r="D124" s="11"/>
      <c r="E124" s="11"/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5.5028037192534802E-3</v>
      </c>
      <c r="D125" s="11">
        <v>1.19438275575831E-3</v>
      </c>
      <c r="E125" s="11">
        <v>2.4964271644480399E-2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1.1536860021627701E-2</v>
      </c>
      <c r="D126" s="11">
        <v>4.0478771799284403E-3</v>
      </c>
      <c r="E126" s="11">
        <v>3.2430062799617097E-2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6.9364240227251101E-3</v>
      </c>
      <c r="D127" s="11">
        <v>1.4293373126636E-3</v>
      </c>
      <c r="E127" s="11">
        <v>3.29613554473277E-2</v>
      </c>
      <c r="F127" s="15" t="s">
        <v>112</v>
      </c>
    </row>
    <row r="128" spans="1:6" x14ac:dyDescent="0.25">
      <c r="A128" s="12" t="s">
        <v>210</v>
      </c>
      <c r="B128" t="s">
        <v>218</v>
      </c>
      <c r="C128" s="8">
        <v>1.41354671327682E-2</v>
      </c>
      <c r="D128" s="11">
        <v>5.6586665886305103E-3</v>
      </c>
      <c r="E128" s="11">
        <v>3.4865436008383599E-2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7.6387293287339198E-3</v>
      </c>
      <c r="D129" s="11">
        <v>2.2894201654662101E-3</v>
      </c>
      <c r="E129" s="11">
        <v>2.5171546606659101E-2</v>
      </c>
      <c r="F129" s="15" t="s">
        <v>112</v>
      </c>
    </row>
    <row r="130" spans="1:6" x14ac:dyDescent="0.25">
      <c r="A130" s="12" t="s">
        <v>210</v>
      </c>
      <c r="B130" t="s">
        <v>220</v>
      </c>
      <c r="C130" s="8">
        <v>9.5327239166710601E-3</v>
      </c>
      <c r="D130" s="11">
        <v>3.1320948740368101E-3</v>
      </c>
      <c r="E130" s="11">
        <v>2.86376731799204E-2</v>
      </c>
      <c r="F130" s="15" t="s">
        <v>112</v>
      </c>
    </row>
    <row r="131" spans="1:6" x14ac:dyDescent="0.25">
      <c r="A131" s="12" t="s">
        <v>210</v>
      </c>
      <c r="B131" t="s">
        <v>221</v>
      </c>
      <c r="C131" s="8">
        <v>2.5092759473789802E-2</v>
      </c>
      <c r="D131" s="11">
        <v>1.1120348754544899E-2</v>
      </c>
      <c r="E131" s="11">
        <v>5.5633436841713103E-2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1.0131088665915401E-2</v>
      </c>
      <c r="D132" s="27">
        <v>5.1066144796366999E-3</v>
      </c>
      <c r="E132" s="27">
        <v>1.9999838181305601E-2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3.97159505605607E-3</v>
      </c>
      <c r="D133" s="11">
        <v>5.4111372400471498E-4</v>
      </c>
      <c r="E133" s="11">
        <v>2.8529392571644E-2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8.6930002213759499E-3</v>
      </c>
      <c r="D134" s="11">
        <v>1.9565850438488502E-3</v>
      </c>
      <c r="E134" s="11">
        <v>3.7745375214324701E-2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</v>
      </c>
      <c r="D135" s="11"/>
      <c r="E135" s="11"/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5.76260518891227E-3</v>
      </c>
      <c r="D136" s="11">
        <v>1.2895972961692299E-3</v>
      </c>
      <c r="E136" s="11">
        <v>2.5356470876422101E-2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3.0127425289552399E-2</v>
      </c>
      <c r="D137" s="11">
        <v>8.5367433221876891E-3</v>
      </c>
      <c r="E137" s="11">
        <v>0.100773882592724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</v>
      </c>
      <c r="D138" s="11"/>
      <c r="E138" s="11"/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3.1742643837180998E-3</v>
      </c>
      <c r="D139" s="11">
        <v>3.75141814644508E-4</v>
      </c>
      <c r="E139" s="11">
        <v>2.63093595750864E-2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1.53418426458328E-2</v>
      </c>
      <c r="D140" s="11">
        <v>3.4867826478683999E-3</v>
      </c>
      <c r="E140" s="11">
        <v>6.4879828677755103E-2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1.40814200169224E-2</v>
      </c>
      <c r="D141" s="11">
        <v>5.5480159462515301E-3</v>
      </c>
      <c r="E141" s="11">
        <v>3.5274485318988399E-2</v>
      </c>
      <c r="F141" s="15" t="s">
        <v>112</v>
      </c>
    </row>
    <row r="142" spans="1:6" x14ac:dyDescent="0.25">
      <c r="A142" s="12" t="s">
        <v>222</v>
      </c>
      <c r="B142" t="s">
        <v>232</v>
      </c>
      <c r="C142" s="8">
        <v>0</v>
      </c>
      <c r="D142" s="11"/>
      <c r="E142" s="11"/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4.2464752462333701E-3</v>
      </c>
      <c r="D143" s="11">
        <v>5.0906450320713703E-4</v>
      </c>
      <c r="E143" s="11">
        <v>3.44764395838036E-2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1.2008037801858801E-2</v>
      </c>
      <c r="D144" s="11">
        <v>2.7827746019773898E-3</v>
      </c>
      <c r="E144" s="11">
        <v>5.0274428493206097E-2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1.0633937856909401E-2</v>
      </c>
      <c r="D145" s="27">
        <v>4.95045861326194E-3</v>
      </c>
      <c r="E145" s="27">
        <v>2.26936426582399E-2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1.45224833243775E-2</v>
      </c>
      <c r="D146" s="11">
        <v>4.0683674975662502E-3</v>
      </c>
      <c r="E146" s="11">
        <v>5.0478063437158903E-2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1.2224807724937401E-2</v>
      </c>
      <c r="D147" s="11">
        <v>2.68336969935801E-3</v>
      </c>
      <c r="E147" s="11">
        <v>5.3861108713240603E-2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2.6472965119449299E-2</v>
      </c>
      <c r="D148" s="11">
        <v>4.1890541969368698E-3</v>
      </c>
      <c r="E148" s="11">
        <v>0.14950093213885901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9.2660975456134494E-3</v>
      </c>
      <c r="D150" s="11">
        <v>3.2596554644211801E-3</v>
      </c>
      <c r="E150" s="11">
        <v>2.60511076077149E-2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9.1920674491159007E-3</v>
      </c>
      <c r="D151" s="27">
        <v>5.4615247855169498E-3</v>
      </c>
      <c r="E151" s="27">
        <v>1.5431252628853399E-2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1.9888206225694999E-2</v>
      </c>
      <c r="D152" s="11">
        <v>7.7995411106316602E-3</v>
      </c>
      <c r="E152" s="11">
        <v>4.9773426831623897E-2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0</v>
      </c>
      <c r="D153" s="11"/>
      <c r="E153" s="11"/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3.22864368659286E-3</v>
      </c>
      <c r="D154" s="11">
        <v>4.40332390588283E-4</v>
      </c>
      <c r="E154" s="11">
        <v>2.3262432282759E-2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0</v>
      </c>
      <c r="D155" s="11"/>
      <c r="E155" s="11"/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1.28030895737217E-2</v>
      </c>
      <c r="D156" s="11">
        <v>5.7567531930206696E-3</v>
      </c>
      <c r="E156" s="11">
        <v>2.82293456999528E-2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2.9167075593399299E-2</v>
      </c>
      <c r="D157" s="11">
        <v>1.2247280400888801E-2</v>
      </c>
      <c r="E157" s="11">
        <v>6.7856015731675906E-2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1.0684440871566199E-2</v>
      </c>
      <c r="D158" s="11">
        <v>1.3312037634682699E-3</v>
      </c>
      <c r="E158" s="11">
        <v>8.0460249150388893E-2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1.4742382591448999E-2</v>
      </c>
      <c r="D159" s="27">
        <v>8.2281516342975897E-3</v>
      </c>
      <c r="E159" s="27">
        <v>2.6277288118925098E-2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2.6673554666459699E-2</v>
      </c>
      <c r="D160" s="11">
        <v>1.22843111906209E-2</v>
      </c>
      <c r="E160" s="11">
        <v>5.6945904244884903E-2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9.2778665828148095E-3</v>
      </c>
      <c r="D161" s="11">
        <v>3.7532751093445598E-3</v>
      </c>
      <c r="E161" s="11">
        <v>2.2748633263961201E-2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2.49263993468896E-3</v>
      </c>
      <c r="D162" s="27">
        <v>8.2223591305014801E-4</v>
      </c>
      <c r="E162" s="27">
        <v>7.5309569965819403E-3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1.0077763475572901E-2</v>
      </c>
      <c r="D163" s="11">
        <v>2.5928452903616699E-3</v>
      </c>
      <c r="E163" s="11">
        <v>3.8339276811019903E-2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1.00623392296281E-3</v>
      </c>
      <c r="D164" s="10">
        <v>1.3859280310319201E-4</v>
      </c>
      <c r="E164" s="10">
        <v>7.2661491922507097E-3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10</v>
      </c>
    </row>
    <row r="3" spans="1:6" x14ac:dyDescent="0.25">
      <c r="A3" s="1" t="s">
        <v>259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5.4137519244226003E-2</v>
      </c>
      <c r="D12" s="23">
        <v>5.1215018398682602E-2</v>
      </c>
      <c r="E12" s="23">
        <v>5.7216730825996598E-2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3.3171560295461699E-2</v>
      </c>
      <c r="D13" s="27">
        <v>2.3218674585780402E-2</v>
      </c>
      <c r="E13" s="27">
        <v>4.7184742794978099E-2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3.3065555250955302E-2</v>
      </c>
      <c r="D14" s="11">
        <v>2.3088295801014E-2</v>
      </c>
      <c r="E14" s="11">
        <v>4.7146260880443103E-2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4.2256398205697397E-2</v>
      </c>
      <c r="D15" s="27">
        <v>3.10099664748784E-2</v>
      </c>
      <c r="E15" s="27">
        <v>5.7340228768284998E-2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6.9368586604070498E-2</v>
      </c>
      <c r="D16" s="11">
        <v>4.5721610266079099E-2</v>
      </c>
      <c r="E16" s="11">
        <v>0.103913887810068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2.6962652899643901E-2</v>
      </c>
      <c r="D17" s="11">
        <v>1.71724949197752E-2</v>
      </c>
      <c r="E17" s="11">
        <v>4.2095190728778098E-2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3.2628172020670101E-2</v>
      </c>
      <c r="D18" s="11">
        <v>1.28486988163612E-2</v>
      </c>
      <c r="E18" s="11">
        <v>8.0377207763382294E-2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4.3001541736676002E-2</v>
      </c>
      <c r="D19" s="27">
        <v>3.1793491701676703E-2</v>
      </c>
      <c r="E19" s="27">
        <v>5.7924344675829999E-2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3.8956046464633597E-2</v>
      </c>
      <c r="D20" s="11">
        <v>2.57532774674099E-2</v>
      </c>
      <c r="E20" s="11">
        <v>5.8520821649070298E-2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5.2020569195449499E-2</v>
      </c>
      <c r="D21" s="11">
        <v>3.2310341871158499E-2</v>
      </c>
      <c r="E21" s="11">
        <v>8.2726694677455706E-2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3.4743194872454898E-2</v>
      </c>
      <c r="D22" s="11">
        <v>1.76122539999422E-2</v>
      </c>
      <c r="E22" s="11">
        <v>6.7393815968048304E-2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5.1692928762632102E-2</v>
      </c>
      <c r="D23" s="27">
        <v>3.6108512966113102E-2</v>
      </c>
      <c r="E23" s="27">
        <v>7.3490737537400194E-2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6.2074704047067997E-2</v>
      </c>
      <c r="D24" s="11">
        <v>2.6402539512439899E-2</v>
      </c>
      <c r="E24" s="11">
        <v>0.13905923072361201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5.8689847309354698E-2</v>
      </c>
      <c r="D25" s="11">
        <v>3.8584042828800298E-2</v>
      </c>
      <c r="E25" s="11">
        <v>8.8310254909976404E-2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2.6772765636496498E-2</v>
      </c>
      <c r="D26" s="11">
        <v>1.1371465233608701E-2</v>
      </c>
      <c r="E26" s="11">
        <v>6.17308311966214E-2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4.2869923865225298E-2</v>
      </c>
      <c r="D27" s="27">
        <v>3.28755751232611E-2</v>
      </c>
      <c r="E27" s="27">
        <v>5.5727532907648702E-2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3.1747487772916798E-2</v>
      </c>
      <c r="D28" s="11">
        <v>1.76815961037558E-2</v>
      </c>
      <c r="E28" s="11">
        <v>5.6360935179854202E-2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2.53270138508957E-2</v>
      </c>
      <c r="D29" s="11">
        <v>1.2412745230660299E-2</v>
      </c>
      <c r="E29" s="11">
        <v>5.0983708201283597E-2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5.7338866429115398E-2</v>
      </c>
      <c r="D30" s="11">
        <v>3.9992736604520997E-2</v>
      </c>
      <c r="E30" s="11">
        <v>8.1569309684758395E-2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5.0250939319619603E-3</v>
      </c>
      <c r="D31" s="11">
        <v>1.2475879113692601E-3</v>
      </c>
      <c r="E31" s="11">
        <v>2.0011144736658701E-2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5.1983458696295497E-2</v>
      </c>
      <c r="D32" s="11">
        <v>3.2176630866121901E-2</v>
      </c>
      <c r="E32" s="11">
        <v>8.2937857973670204E-2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5.0118631928012497E-2</v>
      </c>
      <c r="D33" s="27">
        <v>4.3336060295403198E-2</v>
      </c>
      <c r="E33" s="27">
        <v>5.7898504686374599E-2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5.0024322268755403E-2</v>
      </c>
      <c r="D34" s="11">
        <v>3.1014898091439699E-2</v>
      </c>
      <c r="E34" s="11">
        <v>7.97262319646556E-2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5.6277364965137598E-2</v>
      </c>
      <c r="D35" s="11">
        <v>3.26692252618083E-2</v>
      </c>
      <c r="E35" s="11">
        <v>9.5265586394334606E-2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2.5544866508334398E-2</v>
      </c>
      <c r="D36" s="11">
        <v>1.21175569688754E-2</v>
      </c>
      <c r="E36" s="11">
        <v>5.3051785583997001E-2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4.2886620748308402E-2</v>
      </c>
      <c r="D37" s="11">
        <v>2.3901211001267401E-2</v>
      </c>
      <c r="E37" s="11">
        <v>7.5781856183676596E-2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2.5990719877000398E-2</v>
      </c>
      <c r="D38" s="11">
        <v>1.21971780901232E-2</v>
      </c>
      <c r="E38" s="11">
        <v>5.4522115669370999E-2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3.7142847382715401E-2</v>
      </c>
      <c r="D39" s="11">
        <v>2.0524392915601899E-2</v>
      </c>
      <c r="E39" s="11">
        <v>6.6306243646950605E-2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5.7359622776861803E-2</v>
      </c>
      <c r="D40" s="11">
        <v>4.1006906557340697E-2</v>
      </c>
      <c r="E40" s="11">
        <v>7.9691567340371694E-2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8.9851604375412605E-2</v>
      </c>
      <c r="D41" s="11">
        <v>6.2896390857952303E-2</v>
      </c>
      <c r="E41" s="11">
        <v>0.12679582285479299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3.8182397262450103E-2</v>
      </c>
      <c r="D42" s="11">
        <v>2.0577266097324801E-2</v>
      </c>
      <c r="E42" s="11">
        <v>6.9776735200698894E-2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4.9387028389578903E-2</v>
      </c>
      <c r="D43" s="11">
        <v>3.2070609448772401E-2</v>
      </c>
      <c r="E43" s="11">
        <v>7.5325763141220803E-2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3.6666273854588698E-2</v>
      </c>
      <c r="D44" s="11">
        <v>2.16530857546928E-2</v>
      </c>
      <c r="E44" s="11">
        <v>6.14352126061379E-2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5.44067772513359E-2</v>
      </c>
      <c r="D45" s="11">
        <v>4.0258075181846299E-2</v>
      </c>
      <c r="E45" s="11">
        <v>7.3149045410311794E-2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7.0197251984773001E-2</v>
      </c>
      <c r="D46" s="27">
        <v>6.4706034758992795E-2</v>
      </c>
      <c r="E46" s="27">
        <v>7.6116551421733306E-2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8.7721264571785001E-2</v>
      </c>
      <c r="D47" s="11">
        <v>5.49781995871182E-2</v>
      </c>
      <c r="E47" s="11">
        <v>0.13713514162379101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8.7926911052959494E-2</v>
      </c>
      <c r="D48" s="11">
        <v>5.6271423426261798E-2</v>
      </c>
      <c r="E48" s="11">
        <v>0.13484570595491499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7.0574298408577596E-2</v>
      </c>
      <c r="D49" s="11">
        <v>4.3454548032029298E-2</v>
      </c>
      <c r="E49" s="11">
        <v>0.11262650549322301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8.4127282536321402E-2</v>
      </c>
      <c r="D50" s="11">
        <v>5.3463529973639803E-2</v>
      </c>
      <c r="E50" s="11">
        <v>0.12996331067248901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6.1339903230276202E-2</v>
      </c>
      <c r="D51" s="11">
        <v>3.95605137738601E-2</v>
      </c>
      <c r="E51" s="11">
        <v>9.3936853826142794E-2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8.3938537891271106E-2</v>
      </c>
      <c r="D52" s="11">
        <v>4.7353341111922603E-2</v>
      </c>
      <c r="E52" s="11">
        <v>0.14450198179245599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0.12163269047851701</v>
      </c>
      <c r="D53" s="11">
        <v>7.9405395544214899E-2</v>
      </c>
      <c r="E53" s="11">
        <v>0.18187958003018101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7.6175293405928393E-2</v>
      </c>
      <c r="D54" s="11">
        <v>3.6782337131846699E-2</v>
      </c>
      <c r="E54" s="11">
        <v>0.151137310084166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7.1162019368121901E-2</v>
      </c>
      <c r="D55" s="11">
        <v>3.7926365928929499E-2</v>
      </c>
      <c r="E55" s="11">
        <v>0.12959936587917201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7.3106353284728906E-2</v>
      </c>
      <c r="D56" s="11">
        <v>4.3078711915899903E-2</v>
      </c>
      <c r="E56" s="11">
        <v>0.12140895240289901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5.0023881122095402E-2</v>
      </c>
      <c r="D57" s="11">
        <v>2.98675554330219E-2</v>
      </c>
      <c r="E57" s="11">
        <v>8.2624331627417197E-2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5.3826397528727102E-2</v>
      </c>
      <c r="D58" s="11">
        <v>3.1613265148671701E-2</v>
      </c>
      <c r="E58" s="11">
        <v>9.0193924586530597E-2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4.6320640850189998E-2</v>
      </c>
      <c r="D59" s="11">
        <v>2.3825049107664101E-2</v>
      </c>
      <c r="E59" s="11">
        <v>8.8138764919683296E-2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6.0617273460985902E-2</v>
      </c>
      <c r="D60" s="11">
        <v>3.3023860794013503E-2</v>
      </c>
      <c r="E60" s="11">
        <v>0.10867544781812701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9.5198025833788294E-2</v>
      </c>
      <c r="D61" s="11">
        <v>6.7072693942858599E-2</v>
      </c>
      <c r="E61" s="11">
        <v>0.133430272740199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8.2662949218316698E-2</v>
      </c>
      <c r="D62" s="11">
        <v>5.6641536797002401E-2</v>
      </c>
      <c r="E62" s="11">
        <v>0.11912911117911799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5.5326950356293897E-2</v>
      </c>
      <c r="D63" s="11">
        <v>2.73085974075617E-2</v>
      </c>
      <c r="E63" s="11">
        <v>0.108874230493385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7.7688621274789399E-2</v>
      </c>
      <c r="D64" s="11">
        <v>4.63008489137747E-2</v>
      </c>
      <c r="E64" s="11">
        <v>0.12750957723226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6.41315821226109E-2</v>
      </c>
      <c r="D65" s="11">
        <v>3.3527898756513297E-2</v>
      </c>
      <c r="E65" s="11">
        <v>0.119223780946854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8.3873755763595098E-2</v>
      </c>
      <c r="D66" s="11">
        <v>5.6847863912196199E-2</v>
      </c>
      <c r="E66" s="11">
        <v>0.122084826320785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9.6185505898302506E-2</v>
      </c>
      <c r="D67" s="11">
        <v>6.6903774284087406E-2</v>
      </c>
      <c r="E67" s="11">
        <v>0.13640942326545399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7.1478628966188396E-2</v>
      </c>
      <c r="D68" s="11">
        <v>4.2039748384817797E-2</v>
      </c>
      <c r="E68" s="11">
        <v>0.11897222911179001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0.1175547338949</v>
      </c>
      <c r="D69" s="11">
        <v>7.9479878232923407E-2</v>
      </c>
      <c r="E69" s="11">
        <v>0.17049113923795001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3.23290632655742E-2</v>
      </c>
      <c r="D70" s="11">
        <v>1.45059863392175E-2</v>
      </c>
      <c r="E70" s="11">
        <v>7.0484588463747999E-2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0.136868981660804</v>
      </c>
      <c r="D71" s="11">
        <v>9.5315743178325002E-2</v>
      </c>
      <c r="E71" s="11">
        <v>0.192679316627935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8.1091772636992604E-2</v>
      </c>
      <c r="D72" s="11">
        <v>5.1554787031042902E-2</v>
      </c>
      <c r="E72" s="11">
        <v>0.12531529789742299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4.2414014574403497E-2</v>
      </c>
      <c r="D73" s="11">
        <v>2.23497640974132E-2</v>
      </c>
      <c r="E73" s="11">
        <v>7.9034569896377596E-2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9.3567090491864902E-2</v>
      </c>
      <c r="D74" s="11">
        <v>6.5227799405268697E-2</v>
      </c>
      <c r="E74" s="11">
        <v>0.132473955420118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3.3126277013184102E-2</v>
      </c>
      <c r="D75" s="11">
        <v>1.7456953449550599E-2</v>
      </c>
      <c r="E75" s="11">
        <v>6.1973226943572803E-2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4.6218688566101201E-2</v>
      </c>
      <c r="D76" s="11">
        <v>3.0053376143436401E-2</v>
      </c>
      <c r="E76" s="11">
        <v>7.0447579312915898E-2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2.9265576629618099E-2</v>
      </c>
      <c r="D77" s="11">
        <v>1.50376183266577E-2</v>
      </c>
      <c r="E77" s="11">
        <v>5.61874892904278E-2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9.0846860048348702E-2</v>
      </c>
      <c r="D78" s="11">
        <v>6.0110455170248898E-2</v>
      </c>
      <c r="E78" s="11">
        <v>0.13504165498956799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6.09335126364303E-2</v>
      </c>
      <c r="D79" s="11">
        <v>3.8544338296385601E-2</v>
      </c>
      <c r="E79" s="11">
        <v>9.5042251282159304E-2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6.0414435882277198E-2</v>
      </c>
      <c r="D80" s="11">
        <v>3.44486511226244E-2</v>
      </c>
      <c r="E80" s="11">
        <v>0.103847029952939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5.6938822112608499E-2</v>
      </c>
      <c r="D81" s="11">
        <v>3.6116568102926898E-2</v>
      </c>
      <c r="E81" s="11">
        <v>8.8661482517249798E-2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7.5891689068472101E-2</v>
      </c>
      <c r="D82" s="11">
        <v>3.8394470271529597E-2</v>
      </c>
      <c r="E82" s="11">
        <v>0.144506582302632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8.3205508011959403E-2</v>
      </c>
      <c r="D83" s="11">
        <v>5.4941080102588302E-2</v>
      </c>
      <c r="E83" s="11">
        <v>0.12410115120620301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8.0373054606143496E-2</v>
      </c>
      <c r="D84" s="11">
        <v>5.0060474743266602E-2</v>
      </c>
      <c r="E84" s="11">
        <v>0.12659441134256799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8.7184778902010707E-2</v>
      </c>
      <c r="D85" s="11">
        <v>6.6382994928645203E-2</v>
      </c>
      <c r="E85" s="11">
        <v>0.113711089611581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8.6844085037683205E-2</v>
      </c>
      <c r="D86" s="11">
        <v>5.4640737746487297E-2</v>
      </c>
      <c r="E86" s="11">
        <v>0.13531040039966399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3.9997698613175703E-2</v>
      </c>
      <c r="D87" s="11">
        <v>1.9755297414125898E-2</v>
      </c>
      <c r="E87" s="11">
        <v>7.9303588727590094E-2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6.2138193162160398E-2</v>
      </c>
      <c r="D88" s="11">
        <v>3.9193001909106497E-2</v>
      </c>
      <c r="E88" s="11">
        <v>9.7158072334440904E-2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6.6587219941912898E-2</v>
      </c>
      <c r="D89" s="27">
        <v>5.4682726721983203E-2</v>
      </c>
      <c r="E89" s="27">
        <v>8.0861650001137306E-2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2.9371035005721101E-2</v>
      </c>
      <c r="D90" s="11">
        <v>1.30280055673674E-2</v>
      </c>
      <c r="E90" s="11">
        <v>6.4868183294604295E-2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0.117589067081547</v>
      </c>
      <c r="D91" s="11">
        <v>7.0434683579245996E-2</v>
      </c>
      <c r="E91" s="11">
        <v>0.18986427531379099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1.29173249402571E-2</v>
      </c>
      <c r="D92" s="11">
        <v>3.6221553387616001E-3</v>
      </c>
      <c r="E92" s="11">
        <v>4.49887165611043E-2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7.8693391686938494E-2</v>
      </c>
      <c r="D93" s="11">
        <v>4.5185247855965699E-2</v>
      </c>
      <c r="E93" s="11">
        <v>0.13357404032449299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6.3717270580384802E-2</v>
      </c>
      <c r="D94" s="11">
        <v>3.2069832175684702E-2</v>
      </c>
      <c r="E94" s="11">
        <v>0.122638347488464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5.9090120146010797E-2</v>
      </c>
      <c r="D95" s="11">
        <v>3.1176703380486299E-2</v>
      </c>
      <c r="E95" s="11">
        <v>0.109178866777128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7.1632086974118603E-2</v>
      </c>
      <c r="D96" s="11">
        <v>5.0767363682006399E-2</v>
      </c>
      <c r="E96" s="11">
        <v>0.100167055017543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4.1519341322475797E-2</v>
      </c>
      <c r="D97" s="11">
        <v>2.3307194186540599E-2</v>
      </c>
      <c r="E97" s="11">
        <v>7.2900194518673703E-2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0.110844911215218</v>
      </c>
      <c r="D98" s="11">
        <v>7.7324378455888604E-2</v>
      </c>
      <c r="E98" s="11">
        <v>0.15643309090112001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2.5582903517462501E-2</v>
      </c>
      <c r="D99" s="11">
        <v>8.0803209882867599E-3</v>
      </c>
      <c r="E99" s="11">
        <v>7.8015581543161905E-2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4.0771704658271297E-2</v>
      </c>
      <c r="D100" s="11">
        <v>1.45947703747215E-2</v>
      </c>
      <c r="E100" s="11">
        <v>0.108719127788054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4.2350038604529801E-2</v>
      </c>
      <c r="D101" s="27">
        <v>3.5329319388633602E-2</v>
      </c>
      <c r="E101" s="27">
        <v>5.0692615297083299E-2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3.5162088580956603E-2</v>
      </c>
      <c r="D102" s="11">
        <v>2.17957833290757E-2</v>
      </c>
      <c r="E102" s="11">
        <v>5.6253923142665502E-2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3.0747154938617498E-2</v>
      </c>
      <c r="D103" s="11">
        <v>1.5493990272435801E-2</v>
      </c>
      <c r="E103" s="11">
        <v>6.0099736465520998E-2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5.8025980720843202E-2</v>
      </c>
      <c r="D104" s="11">
        <v>4.2001768670819097E-2</v>
      </c>
      <c r="E104" s="11">
        <v>7.9655316236301899E-2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5.4782460789960401E-2</v>
      </c>
      <c r="D105" s="11">
        <v>3.5323607544167301E-2</v>
      </c>
      <c r="E105" s="11">
        <v>8.4026989952714196E-2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7.2927426616964499E-3</v>
      </c>
      <c r="D106" s="11">
        <v>2.6553057381954398E-3</v>
      </c>
      <c r="E106" s="11">
        <v>1.9868024616019601E-2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2.10944624409133E-2</v>
      </c>
      <c r="D107" s="11">
        <v>1.0137801158949701E-2</v>
      </c>
      <c r="E107" s="11">
        <v>4.3373907378956002E-2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2.1073695976687099E-2</v>
      </c>
      <c r="D108" s="11">
        <v>8.6945132946993405E-3</v>
      </c>
      <c r="E108" s="11">
        <v>5.0185960768047003E-2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6.7474759554958602E-2</v>
      </c>
      <c r="D109" s="11">
        <v>3.72714827643678E-2</v>
      </c>
      <c r="E109" s="11">
        <v>0.119125008879312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4.1355622377411902E-2</v>
      </c>
      <c r="D110" s="11">
        <v>2.83178073629369E-2</v>
      </c>
      <c r="E110" s="11">
        <v>6.0025366131904602E-2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3.7443290928107303E-2</v>
      </c>
      <c r="D111" s="27">
        <v>2.5879718436548401E-2</v>
      </c>
      <c r="E111" s="27">
        <v>5.3887870607369499E-2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1.8029005803240801E-2</v>
      </c>
      <c r="D112" s="11">
        <v>5.0757386676041696E-3</v>
      </c>
      <c r="E112" s="11">
        <v>6.19796695871528E-2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4.4965246686068099E-2</v>
      </c>
      <c r="D113" s="11">
        <v>2.73870946914582E-2</v>
      </c>
      <c r="E113" s="11">
        <v>7.2979208445841603E-2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2.92837680882382E-2</v>
      </c>
      <c r="D114" s="11">
        <v>1.4622255243798401E-2</v>
      </c>
      <c r="E114" s="11">
        <v>5.7784074683910301E-2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2.42619606225415E-2</v>
      </c>
      <c r="D115" s="11">
        <v>6.9290729190008404E-3</v>
      </c>
      <c r="E115" s="11">
        <v>8.1398706386609093E-2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1.7837963271553701E-2</v>
      </c>
      <c r="D116" s="11">
        <v>5.00578110703628E-3</v>
      </c>
      <c r="E116" s="11">
        <v>6.1530854340850399E-2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1.30423904948384E-2</v>
      </c>
      <c r="D117" s="11">
        <v>3.8303606609231501E-3</v>
      </c>
      <c r="E117" s="11">
        <v>4.3443198773815098E-2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3.4235737898869703E-2</v>
      </c>
      <c r="D118" s="11">
        <v>1.5003164000957501E-2</v>
      </c>
      <c r="E118" s="11">
        <v>7.62149280071487E-2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1.2109513909055999E-2</v>
      </c>
      <c r="D119" s="11">
        <v>2.3889640077667299E-3</v>
      </c>
      <c r="E119" s="11">
        <v>5.9041569093081801E-2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3.3701667630966298E-2</v>
      </c>
      <c r="D120" s="27">
        <v>2.7956260360868599E-2</v>
      </c>
      <c r="E120" s="27">
        <v>4.0578545794381402E-2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4.7533629865475498E-2</v>
      </c>
      <c r="D121" s="11">
        <v>2.9190909583206401E-2</v>
      </c>
      <c r="E121" s="11">
        <v>7.6494197748361401E-2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5.0752970948121999E-2</v>
      </c>
      <c r="D122" s="11">
        <v>3.41124480523868E-2</v>
      </c>
      <c r="E122" s="11">
        <v>7.4881652905856605E-2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7.6767790908633003E-3</v>
      </c>
      <c r="D123" s="11">
        <v>2.28704105890805E-3</v>
      </c>
      <c r="E123" s="11">
        <v>2.54442765063458E-2</v>
      </c>
      <c r="F123" s="15" t="s">
        <v>112</v>
      </c>
    </row>
    <row r="124" spans="1:6" x14ac:dyDescent="0.25">
      <c r="A124" s="12" t="s">
        <v>210</v>
      </c>
      <c r="B124" t="s">
        <v>214</v>
      </c>
      <c r="C124" s="8">
        <v>2.6012366860589799E-2</v>
      </c>
      <c r="D124" s="11">
        <v>1.22072372040051E-2</v>
      </c>
      <c r="E124" s="11">
        <v>5.4567236541002699E-2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3.6468925018405901E-2</v>
      </c>
      <c r="D125" s="11">
        <v>1.9855495345063999E-2</v>
      </c>
      <c r="E125" s="11">
        <v>6.6046400812740796E-2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1.0263468529773501E-2</v>
      </c>
      <c r="D126" s="11">
        <v>4.5190235217313799E-3</v>
      </c>
      <c r="E126" s="11">
        <v>2.31403354231286E-2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2.0431241384596899E-2</v>
      </c>
      <c r="D127" s="11">
        <v>8.7023871380411608E-3</v>
      </c>
      <c r="E127" s="11">
        <v>4.7215024464052402E-2</v>
      </c>
      <c r="F127" s="15" t="s">
        <v>112</v>
      </c>
    </row>
    <row r="128" spans="1:6" x14ac:dyDescent="0.25">
      <c r="A128" s="12" t="s">
        <v>210</v>
      </c>
      <c r="B128" t="s">
        <v>218</v>
      </c>
      <c r="C128" s="8">
        <v>4.6236534160130099E-2</v>
      </c>
      <c r="D128" s="11">
        <v>2.74903267136185E-2</v>
      </c>
      <c r="E128" s="11">
        <v>7.6757202213630693E-2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5.3284788022041098E-2</v>
      </c>
      <c r="D129" s="11">
        <v>3.5156645614023901E-2</v>
      </c>
      <c r="E129" s="11">
        <v>7.9985594996896905E-2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3.1885588833048803E-2</v>
      </c>
      <c r="D130" s="11">
        <v>1.7264734850786001E-2</v>
      </c>
      <c r="E130" s="11">
        <v>5.8155569752088597E-2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3.1556310632962999E-2</v>
      </c>
      <c r="D131" s="11">
        <v>1.6454915258778E-2</v>
      </c>
      <c r="E131" s="11">
        <v>5.96760175414872E-2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2.5787643395395202E-2</v>
      </c>
      <c r="D132" s="27">
        <v>1.84698389826203E-2</v>
      </c>
      <c r="E132" s="27">
        <v>3.5898742331354198E-2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4.5451728961531997E-2</v>
      </c>
      <c r="D133" s="11">
        <v>2.0514151334188501E-2</v>
      </c>
      <c r="E133" s="11">
        <v>9.7680927321962194E-2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2.27314788479475E-2</v>
      </c>
      <c r="D134" s="11">
        <v>7.8486172575632698E-3</v>
      </c>
      <c r="E134" s="11">
        <v>6.40149298465333E-2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2.3339760512343401E-2</v>
      </c>
      <c r="D135" s="11">
        <v>6.7526586998730397E-3</v>
      </c>
      <c r="E135" s="11">
        <v>7.7492272983767402E-2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5.3404214580365698E-2</v>
      </c>
      <c r="D136" s="11">
        <v>2.1358577887475701E-2</v>
      </c>
      <c r="E136" s="11">
        <v>0.12727691917541401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2.1892958813773001E-2</v>
      </c>
      <c r="D137" s="11">
        <v>8.20988239836749E-3</v>
      </c>
      <c r="E137" s="11">
        <v>5.70688316342607E-2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1.26751817373156E-2</v>
      </c>
      <c r="D138" s="11">
        <v>3.7808014695801602E-3</v>
      </c>
      <c r="E138" s="11">
        <v>4.1619539129606101E-2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1.32078115000134E-2</v>
      </c>
      <c r="D139" s="11">
        <v>2.55309022122318E-3</v>
      </c>
      <c r="E139" s="11">
        <v>6.5411537968161099E-2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1.20138537623426E-2</v>
      </c>
      <c r="D140" s="11">
        <v>2.8380255219943402E-3</v>
      </c>
      <c r="E140" s="11">
        <v>4.9387377082184901E-2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2.30149787078552E-2</v>
      </c>
      <c r="D141" s="11">
        <v>1.23844808372909E-2</v>
      </c>
      <c r="E141" s="11">
        <v>4.2378850587025098E-2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1.16163801607464E-2</v>
      </c>
      <c r="D142" s="11">
        <v>1.44855180672703E-3</v>
      </c>
      <c r="E142" s="11">
        <v>8.6941215381201503E-2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5.4147423972288999E-2</v>
      </c>
      <c r="D143" s="11">
        <v>2.29244583087664E-2</v>
      </c>
      <c r="E143" s="11">
        <v>0.12256159333830199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3.6245282690897801E-2</v>
      </c>
      <c r="D144" s="11">
        <v>1.41096532679798E-2</v>
      </c>
      <c r="E144" s="11">
        <v>8.99398802783931E-2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2.25654498723196E-2</v>
      </c>
      <c r="D145" s="27">
        <v>1.4580237953870701E-2</v>
      </c>
      <c r="E145" s="27">
        <v>3.4769644247872697E-2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1.9626865251062501E-2</v>
      </c>
      <c r="D146" s="11">
        <v>8.5400690363481198E-3</v>
      </c>
      <c r="E146" s="11">
        <v>4.4461201010906698E-2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2.4706593391879101E-2</v>
      </c>
      <c r="D147" s="11">
        <v>8.3115724295877592E-3</v>
      </c>
      <c r="E147" s="11">
        <v>7.1122293134104994E-2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5.3279274110516001E-2</v>
      </c>
      <c r="D148" s="11">
        <v>2.7537026052762099E-2</v>
      </c>
      <c r="E148" s="11">
        <v>0.100596618845115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2.2766545266094999E-2</v>
      </c>
      <c r="D149" s="11">
        <v>5.0978310972019701E-3</v>
      </c>
      <c r="E149" s="11">
        <v>9.5778369818020306E-2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2.10662561119483E-2</v>
      </c>
      <c r="D150" s="11">
        <v>1.11130242496837E-2</v>
      </c>
      <c r="E150" s="11">
        <v>3.9577192352755697E-2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3.1111397416743899E-2</v>
      </c>
      <c r="D151" s="27">
        <v>2.25429377303689E-2</v>
      </c>
      <c r="E151" s="27">
        <v>4.2794099042938002E-2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2.87100611559153E-2</v>
      </c>
      <c r="D152" s="11">
        <v>1.40352931803919E-2</v>
      </c>
      <c r="E152" s="11">
        <v>5.7828295642396499E-2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2.6882902739778299E-3</v>
      </c>
      <c r="D153" s="11">
        <v>3.3765708993530399E-4</v>
      </c>
      <c r="E153" s="11">
        <v>2.1058369522789701E-2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4.5628318488048998E-2</v>
      </c>
      <c r="D154" s="11">
        <v>2.5232036315790799E-2</v>
      </c>
      <c r="E154" s="11">
        <v>8.1139507147192994E-2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1.49945026323519E-2</v>
      </c>
      <c r="D155" s="11">
        <v>7.0109843524930101E-3</v>
      </c>
      <c r="E155" s="11">
        <v>3.1778046281765698E-2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4.1310128581110703E-2</v>
      </c>
      <c r="D156" s="11">
        <v>2.5215424952456E-2</v>
      </c>
      <c r="E156" s="11">
        <v>6.6972083522790202E-2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3.5558393521786101E-2</v>
      </c>
      <c r="D157" s="11">
        <v>1.82891043457869E-2</v>
      </c>
      <c r="E157" s="11">
        <v>6.8004459905806794E-2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2.8150694665878401E-2</v>
      </c>
      <c r="D158" s="11">
        <v>1.0833883291402601E-2</v>
      </c>
      <c r="E158" s="11">
        <v>7.1155498955157701E-2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1.6866369755485802E-2</v>
      </c>
      <c r="D159" s="27">
        <v>9.4128767811190693E-3</v>
      </c>
      <c r="E159" s="27">
        <v>3.0042840151957202E-2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1.39788261610187E-2</v>
      </c>
      <c r="D160" s="11">
        <v>4.6105867653270403E-3</v>
      </c>
      <c r="E160" s="11">
        <v>4.1587077784806199E-2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1.7214271032206602E-2</v>
      </c>
      <c r="D161" s="11">
        <v>8.7021148555082098E-3</v>
      </c>
      <c r="E161" s="11">
        <v>3.3769129643289E-2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1.5909586640548201E-2</v>
      </c>
      <c r="D162" s="27">
        <v>1.03399602468046E-2</v>
      </c>
      <c r="E162" s="27">
        <v>2.4405313014259099E-2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3.1567782165481902E-2</v>
      </c>
      <c r="D163" s="11">
        <v>1.6940006539751602E-2</v>
      </c>
      <c r="E163" s="11">
        <v>5.8080446353709098E-2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1.30475445605215E-2</v>
      </c>
      <c r="D164" s="10">
        <v>7.5548084455328603E-3</v>
      </c>
      <c r="E164" s="10">
        <v>2.2443473299067401E-2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11</v>
      </c>
    </row>
    <row r="3" spans="1:6" x14ac:dyDescent="0.25">
      <c r="A3" s="1" t="s">
        <v>260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0.29601826124492903</v>
      </c>
      <c r="D12" s="23">
        <v>0.29001669892993598</v>
      </c>
      <c r="E12" s="23">
        <v>0.302091175013047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0.38691331585875499</v>
      </c>
      <c r="D13" s="27">
        <v>0.35297260430351002</v>
      </c>
      <c r="E13" s="27">
        <v>0.42198912863782601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0.38103939595427699</v>
      </c>
      <c r="D14" s="11">
        <v>0.34758092738656399</v>
      </c>
      <c r="E14" s="11">
        <v>0.41566662096118201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0.38554623995176002</v>
      </c>
      <c r="D15" s="27">
        <v>0.35165292046968599</v>
      </c>
      <c r="E15" s="27">
        <v>0.42058714151704901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0.35489285989560398</v>
      </c>
      <c r="D16" s="11">
        <v>0.30796731895713497</v>
      </c>
      <c r="E16" s="11">
        <v>0.40478625104848698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0.36605267932701702</v>
      </c>
      <c r="D17" s="11">
        <v>0.32102196807904598</v>
      </c>
      <c r="E17" s="11">
        <v>0.413552666156146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0.447771198640319</v>
      </c>
      <c r="D18" s="11">
        <v>0.32442920381128398</v>
      </c>
      <c r="E18" s="11">
        <v>0.57789314129997305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0.39445373252688798</v>
      </c>
      <c r="D19" s="27">
        <v>0.36032657183924</v>
      </c>
      <c r="E19" s="27">
        <v>0.42964217239171199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0.40255314445126</v>
      </c>
      <c r="D20" s="11">
        <v>0.35849897050209101</v>
      </c>
      <c r="E20" s="11">
        <v>0.44823825494527397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0.35651875580403403</v>
      </c>
      <c r="D21" s="11">
        <v>0.30010743995127498</v>
      </c>
      <c r="E21" s="11">
        <v>0.41721278550382301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0.29661668306864097</v>
      </c>
      <c r="D22" s="11">
        <v>0.23675101112626901</v>
      </c>
      <c r="E22" s="11">
        <v>0.36439303331720702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0.36672381905154899</v>
      </c>
      <c r="D23" s="27">
        <v>0.32898015650176998</v>
      </c>
      <c r="E23" s="27">
        <v>0.40617659907634801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0.33512241462368703</v>
      </c>
      <c r="D24" s="11">
        <v>0.24502527108364899</v>
      </c>
      <c r="E24" s="11">
        <v>0.43908134699711698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0.35106335764153801</v>
      </c>
      <c r="D25" s="11">
        <v>0.304413881966834</v>
      </c>
      <c r="E25" s="11">
        <v>0.40074301830515802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0.348553374524527</v>
      </c>
      <c r="D26" s="11">
        <v>0.29572369632009099</v>
      </c>
      <c r="E26" s="11">
        <v>0.40538835350805402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0.364478787568565</v>
      </c>
      <c r="D27" s="27">
        <v>0.33278464988072998</v>
      </c>
      <c r="E27" s="27">
        <v>0.39739361556186598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0.34976329926031102</v>
      </c>
      <c r="D28" s="11">
        <v>0.29343696523860502</v>
      </c>
      <c r="E28" s="11">
        <v>0.41061827426819603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0.24553165401403901</v>
      </c>
      <c r="D29" s="11">
        <v>0.175612522478375</v>
      </c>
      <c r="E29" s="11">
        <v>0.33207518120546398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0.41327860326115001</v>
      </c>
      <c r="D30" s="11">
        <v>0.36011093945734102</v>
      </c>
      <c r="E30" s="11">
        <v>0.46854818204155102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0.276975465389034</v>
      </c>
      <c r="D31" s="11">
        <v>0.22625208300616201</v>
      </c>
      <c r="E31" s="11">
        <v>0.334159415101001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0.293552357359597</v>
      </c>
      <c r="D32" s="11">
        <v>0.23975517596576101</v>
      </c>
      <c r="E32" s="11">
        <v>0.35380304777198401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0.32137072527261901</v>
      </c>
      <c r="D33" s="27">
        <v>0.30554080590141802</v>
      </c>
      <c r="E33" s="27">
        <v>0.33762206110439902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0.31221178636562102</v>
      </c>
      <c r="D34" s="11">
        <v>0.255642183416458</v>
      </c>
      <c r="E34" s="11">
        <v>0.37499304622292201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0.36026888824604503</v>
      </c>
      <c r="D35" s="11">
        <v>0.29438038378842202</v>
      </c>
      <c r="E35" s="11">
        <v>0.43187849649273702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0.24397500525781199</v>
      </c>
      <c r="D36" s="11">
        <v>0.19506994816213999</v>
      </c>
      <c r="E36" s="11">
        <v>0.30056262414260598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0.30257842275652003</v>
      </c>
      <c r="D37" s="11">
        <v>0.25357828472581001</v>
      </c>
      <c r="E37" s="11">
        <v>0.35652449595500901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0.252076873092211</v>
      </c>
      <c r="D38" s="11">
        <v>0.19954801793594701</v>
      </c>
      <c r="E38" s="11">
        <v>0.31302591873212998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0.350586913183698</v>
      </c>
      <c r="D39" s="11">
        <v>0.28715278485526302</v>
      </c>
      <c r="E39" s="11">
        <v>0.41978207793915301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0.38946553417940599</v>
      </c>
      <c r="D40" s="11">
        <v>0.350111035210732</v>
      </c>
      <c r="E40" s="11">
        <v>0.43031463453128199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0.301097379252944</v>
      </c>
      <c r="D41" s="11">
        <v>0.233284660121101</v>
      </c>
      <c r="E41" s="11">
        <v>0.37888130916923701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0.36057673827859998</v>
      </c>
      <c r="D42" s="11">
        <v>0.30230217078081001</v>
      </c>
      <c r="E42" s="11">
        <v>0.42326983660275802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0.24153241202377401</v>
      </c>
      <c r="D43" s="11">
        <v>0.20521413344636799</v>
      </c>
      <c r="E43" s="11">
        <v>0.28199766289114703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0.33447095453491998</v>
      </c>
      <c r="D44" s="11">
        <v>0.289080399688323</v>
      </c>
      <c r="E44" s="11">
        <v>0.38314748137184401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0.30006886663010301</v>
      </c>
      <c r="D45" s="11">
        <v>0.26652762540278702</v>
      </c>
      <c r="E45" s="11">
        <v>0.33589807912812097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0.23756221945886799</v>
      </c>
      <c r="D46" s="27">
        <v>0.22760545684566599</v>
      </c>
      <c r="E46" s="27">
        <v>0.24781480099682199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0.20347843881061101</v>
      </c>
      <c r="D47" s="11">
        <v>0.141041130344773</v>
      </c>
      <c r="E47" s="11">
        <v>0.28440424082268601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0.20440074963094099</v>
      </c>
      <c r="D48" s="11">
        <v>0.155178021134105</v>
      </c>
      <c r="E48" s="11">
        <v>0.26435141369126403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0.18891580141520101</v>
      </c>
      <c r="D49" s="11">
        <v>0.12701254893276001</v>
      </c>
      <c r="E49" s="11">
        <v>0.271602837687412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0.25928952040099001</v>
      </c>
      <c r="D50" s="11">
        <v>0.19776285523534801</v>
      </c>
      <c r="E50" s="11">
        <v>0.33203542649159501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0.296688530660079</v>
      </c>
      <c r="D51" s="11">
        <v>0.25661429790761098</v>
      </c>
      <c r="E51" s="11">
        <v>0.34015734649788099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0.11651781250466101</v>
      </c>
      <c r="D52" s="11">
        <v>7.7104920713662595E-2</v>
      </c>
      <c r="E52" s="11">
        <v>0.17231542211265499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0.206451826754396</v>
      </c>
      <c r="D53" s="11">
        <v>0.149240138709924</v>
      </c>
      <c r="E53" s="11">
        <v>0.27841827616877701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0.205688497401049</v>
      </c>
      <c r="D54" s="11">
        <v>0.145492616500185</v>
      </c>
      <c r="E54" s="11">
        <v>0.28255443503406302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0.331467935062839</v>
      </c>
      <c r="D55" s="11">
        <v>0.24135724608923401</v>
      </c>
      <c r="E55" s="11">
        <v>0.43589137361840002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0.22785994613053401</v>
      </c>
      <c r="D56" s="11">
        <v>0.153934968026223</v>
      </c>
      <c r="E56" s="11">
        <v>0.323703511300728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0.19200021562931199</v>
      </c>
      <c r="D57" s="11">
        <v>0.150861069106555</v>
      </c>
      <c r="E57" s="11">
        <v>0.24117156904593101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0.16018832118718501</v>
      </c>
      <c r="D58" s="11">
        <v>0.110562287942604</v>
      </c>
      <c r="E58" s="11">
        <v>0.22641872932193099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0.23514364397169399</v>
      </c>
      <c r="D59" s="11">
        <v>0.17128506379941699</v>
      </c>
      <c r="E59" s="11">
        <v>0.31379512867953802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0.19413612963191701</v>
      </c>
      <c r="D60" s="11">
        <v>0.14648722285743199</v>
      </c>
      <c r="E60" s="11">
        <v>0.25269538446640599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0.30743694084518097</v>
      </c>
      <c r="D61" s="11">
        <v>0.25068617124032599</v>
      </c>
      <c r="E61" s="11">
        <v>0.37067957259731299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0.16668761637254301</v>
      </c>
      <c r="D62" s="11">
        <v>0.12755831119963101</v>
      </c>
      <c r="E62" s="11">
        <v>0.21486395509383799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0.228284273448363</v>
      </c>
      <c r="D63" s="11">
        <v>0.16073784418245801</v>
      </c>
      <c r="E63" s="11">
        <v>0.31360892570870103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0.19449328401674501</v>
      </c>
      <c r="D64" s="11">
        <v>0.144911263367243</v>
      </c>
      <c r="E64" s="11">
        <v>0.25596180367080101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0.20230806368964599</v>
      </c>
      <c r="D65" s="11">
        <v>0.141962511034395</v>
      </c>
      <c r="E65" s="11">
        <v>0.279936426898379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0.18309808490071799</v>
      </c>
      <c r="D66" s="11">
        <v>0.13890397718067099</v>
      </c>
      <c r="E66" s="11">
        <v>0.23747536207254299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0.27048578295272502</v>
      </c>
      <c r="D67" s="11">
        <v>0.22801498687875499</v>
      </c>
      <c r="E67" s="11">
        <v>0.31761265909237002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0.16683297124837501</v>
      </c>
      <c r="D68" s="11">
        <v>0.120291548085791</v>
      </c>
      <c r="E68" s="11">
        <v>0.22674027135004399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0.27143167129583101</v>
      </c>
      <c r="D69" s="11">
        <v>0.217607739731946</v>
      </c>
      <c r="E69" s="11">
        <v>0.33290399782593799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0.21179471916564399</v>
      </c>
      <c r="D70" s="11">
        <v>0.15649214162460701</v>
      </c>
      <c r="E70" s="11">
        <v>0.28014979351515001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0.130157981963406</v>
      </c>
      <c r="D71" s="11">
        <v>9.0448236618401998E-2</v>
      </c>
      <c r="E71" s="11">
        <v>0.18377901514186301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0.23816195805168899</v>
      </c>
      <c r="D72" s="11">
        <v>0.18951626195840099</v>
      </c>
      <c r="E72" s="11">
        <v>0.29475314896015398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0.18042663174477999</v>
      </c>
      <c r="D73" s="11">
        <v>0.13820972847652899</v>
      </c>
      <c r="E73" s="11">
        <v>0.23206639431715501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0.21479894797633101</v>
      </c>
      <c r="D74" s="11">
        <v>0.174362628719302</v>
      </c>
      <c r="E74" s="11">
        <v>0.26164111632542097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0.26389095516235</v>
      </c>
      <c r="D75" s="11">
        <v>0.19957161450239699</v>
      </c>
      <c r="E75" s="11">
        <v>0.34013096020586098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0.25906162743526301</v>
      </c>
      <c r="D76" s="11">
        <v>0.21368631915326999</v>
      </c>
      <c r="E76" s="11">
        <v>0.31027022118087899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0.29735849910242101</v>
      </c>
      <c r="D77" s="11">
        <v>0.248247484328285</v>
      </c>
      <c r="E77" s="11">
        <v>0.35164057395131598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0.22129936790142901</v>
      </c>
      <c r="D78" s="11">
        <v>0.17916028876831</v>
      </c>
      <c r="E78" s="11">
        <v>0.270088504922814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0.21669623755873799</v>
      </c>
      <c r="D79" s="11">
        <v>0.16377285206101599</v>
      </c>
      <c r="E79" s="11">
        <v>0.28097545489673598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0.15224056744981601</v>
      </c>
      <c r="D80" s="11">
        <v>0.111155611503459</v>
      </c>
      <c r="E80" s="11">
        <v>0.20500868267157901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0.22186253760816499</v>
      </c>
      <c r="D81" s="11">
        <v>0.178833378612232</v>
      </c>
      <c r="E81" s="11">
        <v>0.27181787989353801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0.26712131920690502</v>
      </c>
      <c r="D82" s="11">
        <v>0.17416574640347801</v>
      </c>
      <c r="E82" s="11">
        <v>0.38647168610900201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0.16488579378217899</v>
      </c>
      <c r="D83" s="11">
        <v>0.12813688185102701</v>
      </c>
      <c r="E83" s="11">
        <v>0.20963988249335699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0.17000220927894399</v>
      </c>
      <c r="D84" s="11">
        <v>0.13523210522392701</v>
      </c>
      <c r="E84" s="11">
        <v>0.211525472636276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0.27201977230297703</v>
      </c>
      <c r="D85" s="11">
        <v>0.235229926894547</v>
      </c>
      <c r="E85" s="11">
        <v>0.31221451776152698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0.30522088819021098</v>
      </c>
      <c r="D86" s="11">
        <v>0.25255162245949497</v>
      </c>
      <c r="E86" s="11">
        <v>0.36353198165209999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0.218463054477325</v>
      </c>
      <c r="D87" s="11">
        <v>0.15629810237470201</v>
      </c>
      <c r="E87" s="11">
        <v>0.29665933795001997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0.20087410413759399</v>
      </c>
      <c r="D88" s="11">
        <v>0.16010988889066299</v>
      </c>
      <c r="E88" s="11">
        <v>0.24894075625312101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0.27561368411487702</v>
      </c>
      <c r="D89" s="27">
        <v>0.25010270795657102</v>
      </c>
      <c r="E89" s="27">
        <v>0.302676532387678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0.21756522445867599</v>
      </c>
      <c r="D90" s="11">
        <v>0.13887732575143899</v>
      </c>
      <c r="E90" s="11">
        <v>0.32405953022175898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0.49882200652104303</v>
      </c>
      <c r="D91" s="11">
        <v>0.39917781010484998</v>
      </c>
      <c r="E91" s="11">
        <v>0.59855986146283502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0.273200772208195</v>
      </c>
      <c r="D92" s="11">
        <v>0.19177980677194101</v>
      </c>
      <c r="E92" s="11">
        <v>0.37322644885020301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0.21878983718970901</v>
      </c>
      <c r="D93" s="11">
        <v>0.16785984425741199</v>
      </c>
      <c r="E93" s="11">
        <v>0.279973379051491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9.6011273535333896E-2</v>
      </c>
      <c r="D94" s="11">
        <v>5.8445009315731801E-2</v>
      </c>
      <c r="E94" s="11">
        <v>0.153780035425372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0.16771086523084699</v>
      </c>
      <c r="D95" s="11">
        <v>0.106067277784962</v>
      </c>
      <c r="E95" s="11">
        <v>0.25496214331543299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0.31089963020213102</v>
      </c>
      <c r="D96" s="11">
        <v>0.26350667389865301</v>
      </c>
      <c r="E96" s="11">
        <v>0.36261963803976899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0.28755704508480301</v>
      </c>
      <c r="D97" s="11">
        <v>0.22405901540807999</v>
      </c>
      <c r="E97" s="11">
        <v>0.36068548477040602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0.159977895314001</v>
      </c>
      <c r="D98" s="11">
        <v>0.119250625616828</v>
      </c>
      <c r="E98" s="11">
        <v>0.21127795545442199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0.26178736085759902</v>
      </c>
      <c r="D99" s="11">
        <v>0.19508417220556601</v>
      </c>
      <c r="E99" s="11">
        <v>0.341618016545995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0.24643813043894799</v>
      </c>
      <c r="D100" s="11">
        <v>0.17620505125884101</v>
      </c>
      <c r="E100" s="11">
        <v>0.33333780916968198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0.32230785918718902</v>
      </c>
      <c r="D101" s="27">
        <v>0.30240001236859598</v>
      </c>
      <c r="E101" s="27">
        <v>0.34288211887985898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0.329316246120339</v>
      </c>
      <c r="D102" s="11">
        <v>0.27063417762212599</v>
      </c>
      <c r="E102" s="11">
        <v>0.39385152069721602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0.35608996171663698</v>
      </c>
      <c r="D103" s="11">
        <v>0.28408379820551899</v>
      </c>
      <c r="E103" s="11">
        <v>0.43525127666240598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0.28693934593384302</v>
      </c>
      <c r="D104" s="11">
        <v>0.246305811829827</v>
      </c>
      <c r="E104" s="11">
        <v>0.33132941175580699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0.35902892385273499</v>
      </c>
      <c r="D105" s="11">
        <v>0.30991528290668002</v>
      </c>
      <c r="E105" s="11">
        <v>0.41128703882659301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0.32456096599811601</v>
      </c>
      <c r="D106" s="11">
        <v>0.25991354361881402</v>
      </c>
      <c r="E106" s="11">
        <v>0.39666965565757001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0.35731162703259101</v>
      </c>
      <c r="D107" s="11">
        <v>0.29961965738941099</v>
      </c>
      <c r="E107" s="11">
        <v>0.419459244316716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0.26143981284156798</v>
      </c>
      <c r="D108" s="11">
        <v>0.20693627526477401</v>
      </c>
      <c r="E108" s="11">
        <v>0.32442619930358002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0.270478778819219</v>
      </c>
      <c r="D109" s="11">
        <v>0.210201579977526</v>
      </c>
      <c r="E109" s="11">
        <v>0.34058713275063801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0.30968515000121499</v>
      </c>
      <c r="D110" s="11">
        <v>0.268646448503983</v>
      </c>
      <c r="E110" s="11">
        <v>0.353958853383114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0.33673674342839</v>
      </c>
      <c r="D111" s="27">
        <v>0.30830297500292903</v>
      </c>
      <c r="E111" s="27">
        <v>0.366403759493866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0.41151890231292299</v>
      </c>
      <c r="D112" s="11">
        <v>0.33952308369524797</v>
      </c>
      <c r="E112" s="11">
        <v>0.48751273010022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0.31348278764656101</v>
      </c>
      <c r="D113" s="11">
        <v>0.271876627360158</v>
      </c>
      <c r="E113" s="11">
        <v>0.35832269562454999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0.44396568226491501</v>
      </c>
      <c r="D114" s="11">
        <v>0.36373875241091802</v>
      </c>
      <c r="E114" s="11">
        <v>0.52722500981555598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0.33059514651614402</v>
      </c>
      <c r="D115" s="11">
        <v>0.24301328976366099</v>
      </c>
      <c r="E115" s="11">
        <v>0.43173901885187299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0.36233485865718301</v>
      </c>
      <c r="D116" s="11">
        <v>0.269881803981249</v>
      </c>
      <c r="E116" s="11">
        <v>0.46623481098696601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0.324829679633932</v>
      </c>
      <c r="D117" s="11">
        <v>0.22770136654401599</v>
      </c>
      <c r="E117" s="11">
        <v>0.43979559229888499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0.30642326136939202</v>
      </c>
      <c r="D118" s="11">
        <v>0.24644297468102</v>
      </c>
      <c r="E118" s="11">
        <v>0.37376112448674098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0.27242924174098399</v>
      </c>
      <c r="D119" s="11">
        <v>0.19730747570350399</v>
      </c>
      <c r="E119" s="11">
        <v>0.36321057870654999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0.31960201397562599</v>
      </c>
      <c r="D120" s="27">
        <v>0.30216489242671102</v>
      </c>
      <c r="E120" s="27">
        <v>0.33755863925236401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0.27735021658699999</v>
      </c>
      <c r="D121" s="11">
        <v>0.22270875010122701</v>
      </c>
      <c r="E121" s="11">
        <v>0.33954172421050499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0.27706241849922802</v>
      </c>
      <c r="D122" s="11">
        <v>0.24035075269093301</v>
      </c>
      <c r="E122" s="11">
        <v>0.31704123268116802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0.347771503262785</v>
      </c>
      <c r="D123" s="11">
        <v>0.29465006114560599</v>
      </c>
      <c r="E123" s="11">
        <v>0.40497141677502002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0.34871160729455902</v>
      </c>
      <c r="D124" s="11">
        <v>0.28742805111030401</v>
      </c>
      <c r="E124" s="11">
        <v>0.41544362759183501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0.34338868537034001</v>
      </c>
      <c r="D125" s="11">
        <v>0.279230334862755</v>
      </c>
      <c r="E125" s="11">
        <v>0.41382483769454398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0.33367491866562798</v>
      </c>
      <c r="D126" s="11">
        <v>0.27565243562596597</v>
      </c>
      <c r="E126" s="11">
        <v>0.39721321965489298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0.279808887110084</v>
      </c>
      <c r="D127" s="11">
        <v>0.22255930068323301</v>
      </c>
      <c r="E127" s="11">
        <v>0.34524523047137401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0.27978443645740902</v>
      </c>
      <c r="D128" s="11">
        <v>0.23114539278445401</v>
      </c>
      <c r="E128" s="11">
        <v>0.33420944039607903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0.320658754235355</v>
      </c>
      <c r="D129" s="11">
        <v>0.27150540727316502</v>
      </c>
      <c r="E129" s="11">
        <v>0.37414061381947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0.28092625275427402</v>
      </c>
      <c r="D130" s="11">
        <v>0.23733885438890001</v>
      </c>
      <c r="E130" s="11">
        <v>0.32906465484384501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0.30967478886355998</v>
      </c>
      <c r="D131" s="11">
        <v>0.257230339964442</v>
      </c>
      <c r="E131" s="11">
        <v>0.367521078355595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0.37764124192006898</v>
      </c>
      <c r="D132" s="27">
        <v>0.34999389418962401</v>
      </c>
      <c r="E132" s="27">
        <v>0.406108067751493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0.44173425756674201</v>
      </c>
      <c r="D133" s="11">
        <v>0.370388694187473</v>
      </c>
      <c r="E133" s="11">
        <v>0.51556907603607804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0.28324424889182598</v>
      </c>
      <c r="D134" s="11">
        <v>0.20675574604007299</v>
      </c>
      <c r="E134" s="11">
        <v>0.37466434585992903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0.27880108835108303</v>
      </c>
      <c r="D135" s="11">
        <v>0.224806463559479</v>
      </c>
      <c r="E135" s="11">
        <v>0.34007501433334097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0.305376800352122</v>
      </c>
      <c r="D136" s="11">
        <v>0.22016311216874701</v>
      </c>
      <c r="E136" s="11">
        <v>0.40638496012127701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0.350095944714783</v>
      </c>
      <c r="D137" s="11">
        <v>0.25415128209867499</v>
      </c>
      <c r="E137" s="11">
        <v>0.45992566719747202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0.343109512117867</v>
      </c>
      <c r="D138" s="11">
        <v>0.27637854135489798</v>
      </c>
      <c r="E138" s="11">
        <v>0.41667490639382398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0.46755387785702501</v>
      </c>
      <c r="D139" s="11">
        <v>0.33916663198903602</v>
      </c>
      <c r="E139" s="11">
        <v>0.60038653774086304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0.14890665577555601</v>
      </c>
      <c r="D140" s="11">
        <v>7.9905905057679694E-2</v>
      </c>
      <c r="E140" s="11">
        <v>0.26061430234885402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0.39670152640775502</v>
      </c>
      <c r="D141" s="11">
        <v>0.34750599823390299</v>
      </c>
      <c r="E141" s="11">
        <v>0.448078907087057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0.31681162660665801</v>
      </c>
      <c r="D142" s="11">
        <v>0.245692838754003</v>
      </c>
      <c r="E142" s="11">
        <v>0.39766376031217598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0.14691082643175399</v>
      </c>
      <c r="D143" s="11">
        <v>9.3012947274937599E-2</v>
      </c>
      <c r="E143" s="11">
        <v>0.22431640293732399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0.37280027517523701</v>
      </c>
      <c r="D144" s="11">
        <v>0.29570594836099801</v>
      </c>
      <c r="E144" s="11">
        <v>0.45695332898218399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0.33716267797951999</v>
      </c>
      <c r="D145" s="27">
        <v>0.30633848200888297</v>
      </c>
      <c r="E145" s="27">
        <v>0.369436582727942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0.30642012741464097</v>
      </c>
      <c r="D146" s="11">
        <v>0.24677513819751401</v>
      </c>
      <c r="E146" s="11">
        <v>0.37333585643892803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0.28039841655327202</v>
      </c>
      <c r="D147" s="11">
        <v>0.209515996603821</v>
      </c>
      <c r="E147" s="11">
        <v>0.36421246257415402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0.33084497317289702</v>
      </c>
      <c r="D148" s="11">
        <v>0.27124959439032298</v>
      </c>
      <c r="E148" s="11">
        <v>0.39641150821825499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0.31201173835291501</v>
      </c>
      <c r="D149" s="11">
        <v>0.228646848736551</v>
      </c>
      <c r="E149" s="11">
        <v>0.409630207305062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0.32499679355733202</v>
      </c>
      <c r="D150" s="11">
        <v>0.28472437436822601</v>
      </c>
      <c r="E150" s="11">
        <v>0.368034552228303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0.409765433312336</v>
      </c>
      <c r="D151" s="27">
        <v>0.380980967833285</v>
      </c>
      <c r="E151" s="27">
        <v>0.43918171225651598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0.36560307332143199</v>
      </c>
      <c r="D152" s="11">
        <v>0.298425987859886</v>
      </c>
      <c r="E152" s="11">
        <v>0.43845155638906202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0.20498794174655299</v>
      </c>
      <c r="D153" s="11">
        <v>0.14593764714708199</v>
      </c>
      <c r="E153" s="11">
        <v>0.28009558964411901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0.33549433177940402</v>
      </c>
      <c r="D154" s="11">
        <v>0.274622441043118</v>
      </c>
      <c r="E154" s="11">
        <v>0.40237436551023198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0.45672309700791303</v>
      </c>
      <c r="D155" s="11">
        <v>0.407069812979446</v>
      </c>
      <c r="E155" s="11">
        <v>0.50725155825344104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0.40260561345020601</v>
      </c>
      <c r="D156" s="11">
        <v>0.35212780697246499</v>
      </c>
      <c r="E156" s="11">
        <v>0.45523497018498899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0.296820296543993</v>
      </c>
      <c r="D157" s="11">
        <v>0.23012783428005701</v>
      </c>
      <c r="E157" s="11">
        <v>0.37346469461192999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0.25430407543700201</v>
      </c>
      <c r="D158" s="11">
        <v>0.18128260841098001</v>
      </c>
      <c r="E158" s="11">
        <v>0.34436713170015798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0.30694400853970699</v>
      </c>
      <c r="D159" s="27">
        <v>0.26734121246769998</v>
      </c>
      <c r="E159" s="27">
        <v>0.34961394490880898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0.26346617159992303</v>
      </c>
      <c r="D160" s="11">
        <v>0.19114139356557699</v>
      </c>
      <c r="E160" s="11">
        <v>0.35127268067102502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0.31661972055898002</v>
      </c>
      <c r="D161" s="11">
        <v>0.27165395852298702</v>
      </c>
      <c r="E161" s="11">
        <v>0.36529551061489801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0.37607687196864797</v>
      </c>
      <c r="D162" s="27">
        <v>0.33646285578999902</v>
      </c>
      <c r="E162" s="27">
        <v>0.41742084692970899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0.32742730736375297</v>
      </c>
      <c r="D163" s="11">
        <v>0.27306904146363598</v>
      </c>
      <c r="E163" s="11">
        <v>0.38684790438913003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0.35712300387930401</v>
      </c>
      <c r="D164" s="10">
        <v>0.31391147248374002</v>
      </c>
      <c r="E164" s="10">
        <v>0.40279068724109302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12</v>
      </c>
    </row>
    <row r="3" spans="1:6" x14ac:dyDescent="0.25">
      <c r="A3" s="1" t="s">
        <v>261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0.46948260137133202</v>
      </c>
      <c r="D12" s="23">
        <v>0.46277503549019</v>
      </c>
      <c r="E12" s="23">
        <v>0.476201210649982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0.41171328439097399</v>
      </c>
      <c r="D13" s="27">
        <v>0.37589563622387401</v>
      </c>
      <c r="E13" s="27">
        <v>0.44849127585292697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0.41767102466904099</v>
      </c>
      <c r="D14" s="11">
        <v>0.38204855083342598</v>
      </c>
      <c r="E14" s="11">
        <v>0.45417379684284098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0.37234684053686301</v>
      </c>
      <c r="D15" s="27">
        <v>0.336715125076613</v>
      </c>
      <c r="E15" s="27">
        <v>0.40942170258487298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0.42191529110429898</v>
      </c>
      <c r="D16" s="11">
        <v>0.36583824679847199</v>
      </c>
      <c r="E16" s="11">
        <v>0.480080813840636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0.37235186674829501</v>
      </c>
      <c r="D17" s="11">
        <v>0.325134915382292</v>
      </c>
      <c r="E17" s="11">
        <v>0.42213666660041799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0.42231850928632803</v>
      </c>
      <c r="D18" s="11">
        <v>0.30846164819015098</v>
      </c>
      <c r="E18" s="11">
        <v>0.54507612060570199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0.412015170401345</v>
      </c>
      <c r="D19" s="27">
        <v>0.37883197669937402</v>
      </c>
      <c r="E19" s="27">
        <v>0.44601794340746798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0.39458478198897001</v>
      </c>
      <c r="D20" s="11">
        <v>0.35168336118928201</v>
      </c>
      <c r="E20" s="11">
        <v>0.43917448844365198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0.47172447821433899</v>
      </c>
      <c r="D21" s="11">
        <v>0.41304292749938398</v>
      </c>
      <c r="E21" s="11">
        <v>0.53119801412726697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0.498228856135493</v>
      </c>
      <c r="D22" s="11">
        <v>0.43653692644502601</v>
      </c>
      <c r="E22" s="11">
        <v>0.55997475997235302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0.46649091437446799</v>
      </c>
      <c r="D23" s="27">
        <v>0.42568269162866001</v>
      </c>
      <c r="E23" s="27">
        <v>0.50775255826715804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0.48377642702032803</v>
      </c>
      <c r="D24" s="11">
        <v>0.383157622156376</v>
      </c>
      <c r="E24" s="11">
        <v>0.58572803873892298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0.46597523266846402</v>
      </c>
      <c r="D25" s="11">
        <v>0.41487348329757401</v>
      </c>
      <c r="E25" s="11">
        <v>0.51780122506388504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0.53247921903039697</v>
      </c>
      <c r="D26" s="11">
        <v>0.45743193778278801</v>
      </c>
      <c r="E26" s="11">
        <v>0.60608511670638499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0.45921823943307799</v>
      </c>
      <c r="D27" s="27">
        <v>0.42617106365843299</v>
      </c>
      <c r="E27" s="27">
        <v>0.49262804467842602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0.43993945473727297</v>
      </c>
      <c r="D28" s="11">
        <v>0.37765880500211202</v>
      </c>
      <c r="E28" s="11">
        <v>0.50417034626990698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0.69043938315236897</v>
      </c>
      <c r="D29" s="11">
        <v>0.60634307368763696</v>
      </c>
      <c r="E29" s="11">
        <v>0.76357536499801104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0.43108913418403699</v>
      </c>
      <c r="D30" s="11">
        <v>0.38043690701037502</v>
      </c>
      <c r="E30" s="11">
        <v>0.48322539878998699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0.68213661396643999</v>
      </c>
      <c r="D31" s="11">
        <v>0.62855062257342698</v>
      </c>
      <c r="E31" s="11">
        <v>0.73129691345010095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0.51227773992495396</v>
      </c>
      <c r="D32" s="11">
        <v>0.44915557004416301</v>
      </c>
      <c r="E32" s="11">
        <v>0.575010731804666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0.45817442385183399</v>
      </c>
      <c r="D33" s="27">
        <v>0.44060876215246503</v>
      </c>
      <c r="E33" s="27">
        <v>0.47584467522923002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0.42988274917902503</v>
      </c>
      <c r="D34" s="11">
        <v>0.363257205997915</v>
      </c>
      <c r="E34" s="11">
        <v>0.499148891258339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0.42877517460460302</v>
      </c>
      <c r="D35" s="11">
        <v>0.37382316422310002</v>
      </c>
      <c r="E35" s="11">
        <v>0.48554144112033099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0.61641431446066097</v>
      </c>
      <c r="D36" s="11">
        <v>0.54380448756578403</v>
      </c>
      <c r="E36" s="11">
        <v>0.68417906611516699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0.52357290691786496</v>
      </c>
      <c r="D37" s="11">
        <v>0.46333985799265598</v>
      </c>
      <c r="E37" s="11">
        <v>0.58312796624641094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0.60957142261908004</v>
      </c>
      <c r="D38" s="11">
        <v>0.54902946329541902</v>
      </c>
      <c r="E38" s="11">
        <v>0.66691658983392499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0.49000725050771998</v>
      </c>
      <c r="D39" s="11">
        <v>0.42734314366822101</v>
      </c>
      <c r="E39" s="11">
        <v>0.55298697997595103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0.45087002953926097</v>
      </c>
      <c r="D40" s="11">
        <v>0.41077921833099901</v>
      </c>
      <c r="E40" s="11">
        <v>0.49160903511295301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0.41238855957878001</v>
      </c>
      <c r="D41" s="11">
        <v>0.34308246302883499</v>
      </c>
      <c r="E41" s="11">
        <v>0.48535115708172699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0.49999796060681201</v>
      </c>
      <c r="D42" s="11">
        <v>0.44500895351345299</v>
      </c>
      <c r="E42" s="11">
        <v>0.55498701703380304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0.52125678048049895</v>
      </c>
      <c r="D43" s="11">
        <v>0.473588909066119</v>
      </c>
      <c r="E43" s="11">
        <v>0.56854066882871601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0.453428529108934</v>
      </c>
      <c r="D44" s="11">
        <v>0.400119465884125</v>
      </c>
      <c r="E44" s="11">
        <v>0.50782749020876505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0.42257581451500698</v>
      </c>
      <c r="D45" s="11">
        <v>0.38160287379707197</v>
      </c>
      <c r="E45" s="11">
        <v>0.46464256845736701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0.47496630072365298</v>
      </c>
      <c r="D46" s="27">
        <v>0.46321541580040898</v>
      </c>
      <c r="E46" s="27">
        <v>0.48674497458939397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0.44645433030165599</v>
      </c>
      <c r="D47" s="11">
        <v>0.34661411930909802</v>
      </c>
      <c r="E47" s="11">
        <v>0.55080938622334297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0.520170293237881</v>
      </c>
      <c r="D48" s="11">
        <v>0.46007151281624997</v>
      </c>
      <c r="E48" s="11">
        <v>0.57969092078402895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0.59604861411478804</v>
      </c>
      <c r="D49" s="11">
        <v>0.49579328078199097</v>
      </c>
      <c r="E49" s="11">
        <v>0.68887876934150105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0.47538126113936402</v>
      </c>
      <c r="D50" s="11">
        <v>0.40628907568987799</v>
      </c>
      <c r="E50" s="11">
        <v>0.54542895097877098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0.49112004746913202</v>
      </c>
      <c r="D51" s="11">
        <v>0.43692908156310301</v>
      </c>
      <c r="E51" s="11">
        <v>0.54552050520074602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0.50942372639545996</v>
      </c>
      <c r="D52" s="11">
        <v>0.40823356739605299</v>
      </c>
      <c r="E52" s="11">
        <v>0.60984750954256295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0.47814770504388499</v>
      </c>
      <c r="D53" s="11">
        <v>0.401688101121015</v>
      </c>
      <c r="E53" s="11">
        <v>0.55564516445308298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0.50438254240011404</v>
      </c>
      <c r="D54" s="11">
        <v>0.41014378439666799</v>
      </c>
      <c r="E54" s="11">
        <v>0.59831093313392802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0.41493229662793402</v>
      </c>
      <c r="D55" s="11">
        <v>0.31699257423576099</v>
      </c>
      <c r="E55" s="11">
        <v>0.52008992089020101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0.34984559469645599</v>
      </c>
      <c r="D56" s="11">
        <v>0.26560366091952797</v>
      </c>
      <c r="E56" s="11">
        <v>0.44462994360317698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0.51223637974104097</v>
      </c>
      <c r="D57" s="11">
        <v>0.45246380633324301</v>
      </c>
      <c r="E57" s="11">
        <v>0.571661039254449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0.57253902856587002</v>
      </c>
      <c r="D58" s="11">
        <v>0.497165249199436</v>
      </c>
      <c r="E58" s="11">
        <v>0.64468908909071099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0.53686466631417895</v>
      </c>
      <c r="D59" s="11">
        <v>0.44816156197578799</v>
      </c>
      <c r="E59" s="11">
        <v>0.623294403519431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0.46775013947285699</v>
      </c>
      <c r="D60" s="11">
        <v>0.38769696635086198</v>
      </c>
      <c r="E60" s="11">
        <v>0.54949877202500896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0.45490482630797002</v>
      </c>
      <c r="D61" s="11">
        <v>0.38667881099923002</v>
      </c>
      <c r="E61" s="11">
        <v>0.52486696367333296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0.421366025038315</v>
      </c>
      <c r="D62" s="11">
        <v>0.36210485489826999</v>
      </c>
      <c r="E62" s="11">
        <v>0.48298248156485901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0.45590385889464002</v>
      </c>
      <c r="D63" s="11">
        <v>0.35075147226887599</v>
      </c>
      <c r="E63" s="11">
        <v>0.56514007353166396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0.57457399389887598</v>
      </c>
      <c r="D64" s="11">
        <v>0.51740879290948205</v>
      </c>
      <c r="E64" s="11">
        <v>0.62981246522012002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0.59542145552533798</v>
      </c>
      <c r="D65" s="11">
        <v>0.49509981696006899</v>
      </c>
      <c r="E65" s="11">
        <v>0.68835683719202101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0.48810322966695102</v>
      </c>
      <c r="D66" s="11">
        <v>0.42531612055944901</v>
      </c>
      <c r="E66" s="11">
        <v>0.55126800701018397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0.46871945678274202</v>
      </c>
      <c r="D67" s="11">
        <v>0.41683301716137799</v>
      </c>
      <c r="E67" s="11">
        <v>0.521291185015194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0.53673831874087996</v>
      </c>
      <c r="D68" s="11">
        <v>0.46568152267160501</v>
      </c>
      <c r="E68" s="11">
        <v>0.60633378954987205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0.49763793592401201</v>
      </c>
      <c r="D69" s="11">
        <v>0.42557707521129501</v>
      </c>
      <c r="E69" s="11">
        <v>0.56979705783113299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0.61173634901139295</v>
      </c>
      <c r="D70" s="11">
        <v>0.54227659753588797</v>
      </c>
      <c r="E70" s="11">
        <v>0.67693515185999997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0.43387027132289202</v>
      </c>
      <c r="D71" s="11">
        <v>0.371111995429599</v>
      </c>
      <c r="E71" s="11">
        <v>0.49882348664694398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0.47037077269672001</v>
      </c>
      <c r="D72" s="11">
        <v>0.39972529486505598</v>
      </c>
      <c r="E72" s="11">
        <v>0.542223694109636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0.61484204443462798</v>
      </c>
      <c r="D73" s="11">
        <v>0.55365153356449703</v>
      </c>
      <c r="E73" s="11">
        <v>0.672604422604552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0.379378959068843</v>
      </c>
      <c r="D74" s="11">
        <v>0.33222137596489498</v>
      </c>
      <c r="E74" s="11">
        <v>0.42893076378570999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0.52364418904057897</v>
      </c>
      <c r="D75" s="11">
        <v>0.45363065151718601</v>
      </c>
      <c r="E75" s="11">
        <v>0.592740610626457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0.50946589252321905</v>
      </c>
      <c r="D76" s="11">
        <v>0.45233810414104902</v>
      </c>
      <c r="E76" s="11">
        <v>0.56634751571921005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0.52141465925762598</v>
      </c>
      <c r="D77" s="11">
        <v>0.45468304374170099</v>
      </c>
      <c r="E77" s="11">
        <v>0.58739063295831995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0.494671922813751</v>
      </c>
      <c r="D78" s="11">
        <v>0.44077354563401</v>
      </c>
      <c r="E78" s="11">
        <v>0.548694425261813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0.55060859665125705</v>
      </c>
      <c r="D79" s="11">
        <v>0.49595027818625098</v>
      </c>
      <c r="E79" s="11">
        <v>0.60407156298425102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0.44970969801023303</v>
      </c>
      <c r="D80" s="11">
        <v>0.37522595094248601</v>
      </c>
      <c r="E80" s="11">
        <v>0.526518662419038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0.561014265759057</v>
      </c>
      <c r="D81" s="11">
        <v>0.49908477893391301</v>
      </c>
      <c r="E81" s="11">
        <v>0.62109998646974596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0.48302403196952398</v>
      </c>
      <c r="D82" s="11">
        <v>0.37463040983906298</v>
      </c>
      <c r="E82" s="11">
        <v>0.59303902000206998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0.43689675076951601</v>
      </c>
      <c r="D83" s="11">
        <v>0.38822183789592302</v>
      </c>
      <c r="E83" s="11">
        <v>0.48681820673235099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0.60163539814964095</v>
      </c>
      <c r="D84" s="11">
        <v>0.536931620478308</v>
      </c>
      <c r="E84" s="11">
        <v>0.66297314327371804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0.36551349587617599</v>
      </c>
      <c r="D85" s="11">
        <v>0.32895822641337003</v>
      </c>
      <c r="E85" s="11">
        <v>0.40368720784581702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0.42425089435110303</v>
      </c>
      <c r="D86" s="11">
        <v>0.35776414125759198</v>
      </c>
      <c r="E86" s="11">
        <v>0.49359728129860098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0.41792160618750102</v>
      </c>
      <c r="D87" s="11">
        <v>0.35304983374880999</v>
      </c>
      <c r="E87" s="11">
        <v>0.48576322874274003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0.48064356920775703</v>
      </c>
      <c r="D88" s="11">
        <v>0.423971606988293</v>
      </c>
      <c r="E88" s="11">
        <v>0.53781803247482396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0.53149354865298204</v>
      </c>
      <c r="D89" s="27">
        <v>0.50459078219685205</v>
      </c>
      <c r="E89" s="27">
        <v>0.55821447633490295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0.67197086971361197</v>
      </c>
      <c r="D90" s="11">
        <v>0.58192762015036004</v>
      </c>
      <c r="E90" s="11">
        <v>0.75092161918145195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0.38358892639740999</v>
      </c>
      <c r="D91" s="11">
        <v>0.266329487847211</v>
      </c>
      <c r="E91" s="11">
        <v>0.51615453273657697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0.60170880804806004</v>
      </c>
      <c r="D92" s="11">
        <v>0.48195822060131199</v>
      </c>
      <c r="E92" s="11">
        <v>0.71041057898245796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0.56962535761150701</v>
      </c>
      <c r="D93" s="11">
        <v>0.50636341020545905</v>
      </c>
      <c r="E93" s="11">
        <v>0.63069291142765405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0.72680763395464398</v>
      </c>
      <c r="D94" s="11">
        <v>0.66970053879414104</v>
      </c>
      <c r="E94" s="11">
        <v>0.77732415661793397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0.71065267741905003</v>
      </c>
      <c r="D95" s="11">
        <v>0.620795726601306</v>
      </c>
      <c r="E95" s="11">
        <v>0.78653847394882304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0.46025494823782598</v>
      </c>
      <c r="D96" s="11">
        <v>0.41076323578729501</v>
      </c>
      <c r="E96" s="11">
        <v>0.51054304669737305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0.57033972106632402</v>
      </c>
      <c r="D97" s="11">
        <v>0.50394900327646097</v>
      </c>
      <c r="E97" s="11">
        <v>0.63429295532970498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0.60282810873041404</v>
      </c>
      <c r="D98" s="11">
        <v>0.53892271838541295</v>
      </c>
      <c r="E98" s="11">
        <v>0.66340815247156504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0.67900844713764097</v>
      </c>
      <c r="D99" s="11">
        <v>0.58889203883482999</v>
      </c>
      <c r="E99" s="11">
        <v>0.75750526861454404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0.62319590200720498</v>
      </c>
      <c r="D100" s="11">
        <v>0.53179940755424704</v>
      </c>
      <c r="E100" s="11">
        <v>0.70659452416569202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0.50504184957911302</v>
      </c>
      <c r="D101" s="27">
        <v>0.483245541546515</v>
      </c>
      <c r="E101" s="27">
        <v>0.52681901028154199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0.52019140531347596</v>
      </c>
      <c r="D102" s="11">
        <v>0.44213677071346202</v>
      </c>
      <c r="E102" s="11">
        <v>0.59727259263003596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0.56083821230113595</v>
      </c>
      <c r="D103" s="11">
        <v>0.48402617995457498</v>
      </c>
      <c r="E103" s="11">
        <v>0.63484204632455699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0.47139439988423398</v>
      </c>
      <c r="D104" s="11">
        <v>0.42700681985248901</v>
      </c>
      <c r="E104" s="11">
        <v>0.51623900129548494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0.43610844366680401</v>
      </c>
      <c r="D105" s="11">
        <v>0.38541956864523502</v>
      </c>
      <c r="E105" s="11">
        <v>0.48816851873304001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0.56255744857282597</v>
      </c>
      <c r="D106" s="11">
        <v>0.48870542044457899</v>
      </c>
      <c r="E106" s="11">
        <v>0.63373685253301004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0.55622125832586</v>
      </c>
      <c r="D107" s="11">
        <v>0.49908605936519801</v>
      </c>
      <c r="E107" s="11">
        <v>0.61190713397720797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0.59674253304941804</v>
      </c>
      <c r="D108" s="11">
        <v>0.51369266312916495</v>
      </c>
      <c r="E108" s="11">
        <v>0.67459384455118998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0.56953382676250697</v>
      </c>
      <c r="D109" s="11">
        <v>0.49017421727772897</v>
      </c>
      <c r="E109" s="11">
        <v>0.64547487260285996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0.52285587729199501</v>
      </c>
      <c r="D110" s="11">
        <v>0.475527382914608</v>
      </c>
      <c r="E110" s="11">
        <v>0.56977746788111205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0.46680183778013001</v>
      </c>
      <c r="D111" s="27">
        <v>0.43871134843421999</v>
      </c>
      <c r="E111" s="27">
        <v>0.49510441120523102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0.51372531054326098</v>
      </c>
      <c r="D112" s="11">
        <v>0.42602592360285002</v>
      </c>
      <c r="E112" s="11">
        <v>0.60058761653336701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0.43828437261832398</v>
      </c>
      <c r="D113" s="11">
        <v>0.39770858542383097</v>
      </c>
      <c r="E113" s="11">
        <v>0.479702742651895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0.45055874588432898</v>
      </c>
      <c r="D114" s="11">
        <v>0.36956745739130498</v>
      </c>
      <c r="E114" s="11">
        <v>0.53425776503314504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0.53898679663114402</v>
      </c>
      <c r="D115" s="11">
        <v>0.43335087169051401</v>
      </c>
      <c r="E115" s="11">
        <v>0.64123337121038204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0.48522659562519499</v>
      </c>
      <c r="D116" s="11">
        <v>0.37110933681932301</v>
      </c>
      <c r="E116" s="11">
        <v>0.60090540125025804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0.50306751268152405</v>
      </c>
      <c r="D117" s="11">
        <v>0.39656170330426599</v>
      </c>
      <c r="E117" s="11">
        <v>0.60929566697279602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0.55993065414257503</v>
      </c>
      <c r="D118" s="11">
        <v>0.49201428119742502</v>
      </c>
      <c r="E118" s="11">
        <v>0.62567504208162705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0.65310246562909302</v>
      </c>
      <c r="D119" s="11">
        <v>0.55630088860645999</v>
      </c>
      <c r="E119" s="11">
        <v>0.73870459407525002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0.48792494144273602</v>
      </c>
      <c r="D120" s="27">
        <v>0.468407802862086</v>
      </c>
      <c r="E120" s="27">
        <v>0.50747896800951398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0.430663759369185</v>
      </c>
      <c r="D121" s="11">
        <v>0.36165439420453099</v>
      </c>
      <c r="E121" s="11">
        <v>0.50247590488637195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0.51708440529744404</v>
      </c>
      <c r="D122" s="11">
        <v>0.46601602359268302</v>
      </c>
      <c r="E122" s="11">
        <v>0.567798400548714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0.45819837223897902</v>
      </c>
      <c r="D123" s="11">
        <v>0.40237106344266999</v>
      </c>
      <c r="E123" s="11">
        <v>0.51509538975584102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0.49355716020337198</v>
      </c>
      <c r="D124" s="11">
        <v>0.42771196257209398</v>
      </c>
      <c r="E124" s="11">
        <v>0.55962662429359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0.52204641058105505</v>
      </c>
      <c r="D125" s="11">
        <v>0.45812715890231898</v>
      </c>
      <c r="E125" s="11">
        <v>0.58525172780346801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0.49884899046294201</v>
      </c>
      <c r="D126" s="11">
        <v>0.43043912006348301</v>
      </c>
      <c r="E126" s="11">
        <v>0.56730198122515896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0.57515172688602101</v>
      </c>
      <c r="D127" s="11">
        <v>0.50854633459010801</v>
      </c>
      <c r="E127" s="11">
        <v>0.63913571857435802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0.54968622521148303</v>
      </c>
      <c r="D128" s="11">
        <v>0.487416788262649</v>
      </c>
      <c r="E128" s="11">
        <v>0.61043699487856995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0.44983501601239601</v>
      </c>
      <c r="D129" s="11">
        <v>0.40413958368498598</v>
      </c>
      <c r="E129" s="11">
        <v>0.49639293183009298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0.54338350289492199</v>
      </c>
      <c r="D130" s="11">
        <v>0.49140165897029903</v>
      </c>
      <c r="E130" s="11">
        <v>0.59443728655544104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0.53775090219805799</v>
      </c>
      <c r="D131" s="11">
        <v>0.47391841707525401</v>
      </c>
      <c r="E131" s="11">
        <v>0.60036931675231697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0.442475519777973</v>
      </c>
      <c r="D132" s="27">
        <v>0.41696935076057101</v>
      </c>
      <c r="E132" s="27">
        <v>0.46828874438152002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0.407584324997665</v>
      </c>
      <c r="D133" s="11">
        <v>0.32980920208058601</v>
      </c>
      <c r="E133" s="11">
        <v>0.49028290768544602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0.575222080713791</v>
      </c>
      <c r="D134" s="11">
        <v>0.47583444090682098</v>
      </c>
      <c r="E134" s="11">
        <v>0.66887849174543101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0.66393586553765604</v>
      </c>
      <c r="D135" s="11">
        <v>0.58796503256169996</v>
      </c>
      <c r="E135" s="11">
        <v>0.73227735758672297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0.61146004287821198</v>
      </c>
      <c r="D136" s="11">
        <v>0.52172239108241203</v>
      </c>
      <c r="E136" s="11">
        <v>0.69422846454182996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0.50393281920573596</v>
      </c>
      <c r="D137" s="11">
        <v>0.38264038445751802</v>
      </c>
      <c r="E137" s="11">
        <v>0.62476411269866206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0.56868381585751704</v>
      </c>
      <c r="D138" s="11">
        <v>0.49500827128531599</v>
      </c>
      <c r="E138" s="11">
        <v>0.63943988490098003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0.43479800073077102</v>
      </c>
      <c r="D139" s="11">
        <v>0.33621724033154199</v>
      </c>
      <c r="E139" s="11">
        <v>0.53882025448456705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0.66172799147725803</v>
      </c>
      <c r="D140" s="11">
        <v>0.517812681375586</v>
      </c>
      <c r="E140" s="11">
        <v>0.78086727763306796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0.389148322085621</v>
      </c>
      <c r="D141" s="11">
        <v>0.34611591855152402</v>
      </c>
      <c r="E141" s="11">
        <v>0.43398001957315102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0.560336947117273</v>
      </c>
      <c r="D142" s="11">
        <v>0.46744930741652602</v>
      </c>
      <c r="E142" s="11">
        <v>0.64918221439191204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0.219311823714917</v>
      </c>
      <c r="D143" s="11">
        <v>0.11722521711803199</v>
      </c>
      <c r="E143" s="11">
        <v>0.37276118702836902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0.455340641348909</v>
      </c>
      <c r="D144" s="11">
        <v>0.375390677573472</v>
      </c>
      <c r="E144" s="11">
        <v>0.53766092086202499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0.50019854874846603</v>
      </c>
      <c r="D145" s="27">
        <v>0.46291457055489599</v>
      </c>
      <c r="E145" s="27">
        <v>0.53748031905941396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0.61511980673334599</v>
      </c>
      <c r="D146" s="11">
        <v>0.54301447162326599</v>
      </c>
      <c r="E146" s="11">
        <v>0.68250020764873798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0.53937513714020702</v>
      </c>
      <c r="D147" s="11">
        <v>0.44513798251206899</v>
      </c>
      <c r="E147" s="11">
        <v>0.63087906492814705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0.51412499100406495</v>
      </c>
      <c r="D148" s="11">
        <v>0.43517411168030801</v>
      </c>
      <c r="E148" s="11">
        <v>0.592377190150431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0.62776608791980504</v>
      </c>
      <c r="D149" s="11">
        <v>0.539736863387695</v>
      </c>
      <c r="E149" s="11">
        <v>0.70806546606951704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0.48257787451267398</v>
      </c>
      <c r="D150" s="11">
        <v>0.43167742431656397</v>
      </c>
      <c r="E150" s="11">
        <v>0.533842455805702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0.42629767587553702</v>
      </c>
      <c r="D151" s="27">
        <v>0.39695912038804598</v>
      </c>
      <c r="E151" s="27">
        <v>0.45616435705789199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0.45180414781919997</v>
      </c>
      <c r="D152" s="11">
        <v>0.39231688701844297</v>
      </c>
      <c r="E152" s="11">
        <v>0.51270126344468303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0.67472799112831605</v>
      </c>
      <c r="D153" s="11">
        <v>0.575539318171992</v>
      </c>
      <c r="E153" s="11">
        <v>0.76038793700014196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0.52839673454196701</v>
      </c>
      <c r="D154" s="11">
        <v>0.46781653422550001</v>
      </c>
      <c r="E154" s="11">
        <v>0.58815190875317203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0.45753540501112799</v>
      </c>
      <c r="D155" s="11">
        <v>0.40454123078552801</v>
      </c>
      <c r="E155" s="11">
        <v>0.51150831358309901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0.39502778847118902</v>
      </c>
      <c r="D156" s="11">
        <v>0.34397370564943502</v>
      </c>
      <c r="E156" s="11">
        <v>0.44847921930143297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0.425776573022494</v>
      </c>
      <c r="D157" s="11">
        <v>0.33102044810432801</v>
      </c>
      <c r="E157" s="11">
        <v>0.52631707606202904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0.45154968986831001</v>
      </c>
      <c r="D158" s="11">
        <v>0.336143187260521</v>
      </c>
      <c r="E158" s="11">
        <v>0.57241391924276896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0.53227911363731195</v>
      </c>
      <c r="D159" s="27">
        <v>0.48571124964844797</v>
      </c>
      <c r="E159" s="27">
        <v>0.578291348437176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0.55053427926759901</v>
      </c>
      <c r="D160" s="11">
        <v>0.47354953582654502</v>
      </c>
      <c r="E160" s="11">
        <v>0.625172100204619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0.53261897456743401</v>
      </c>
      <c r="D161" s="11">
        <v>0.474971501387979</v>
      </c>
      <c r="E161" s="11">
        <v>0.58940849948245599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0.49309932039912702</v>
      </c>
      <c r="D162" s="27">
        <v>0.45501963117912497</v>
      </c>
      <c r="E162" s="27">
        <v>0.53125924491973797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0.52503116593170696</v>
      </c>
      <c r="D163" s="11">
        <v>0.46506482642171498</v>
      </c>
      <c r="E163" s="11">
        <v>0.58428419436391899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0.515708834903574</v>
      </c>
      <c r="D164" s="10">
        <v>0.47243537091237298</v>
      </c>
      <c r="E164" s="10">
        <v>0.55874801174391897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13</v>
      </c>
    </row>
    <row r="3" spans="1:6" x14ac:dyDescent="0.25">
      <c r="A3" s="1" t="s">
        <v>262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3.28599520360578E-2</v>
      </c>
      <c r="D12" s="23">
        <v>3.05910349030316E-2</v>
      </c>
      <c r="E12" s="23">
        <v>3.5291026945282002E-2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5.6782520642005001E-2</v>
      </c>
      <c r="D13" s="27">
        <v>4.2348443573538203E-2</v>
      </c>
      <c r="E13" s="27">
        <v>7.5747185627552893E-2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5.70823820323575E-2</v>
      </c>
      <c r="D14" s="11">
        <v>4.2559607811447402E-2</v>
      </c>
      <c r="E14" s="11">
        <v>7.6166582657202705E-2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5.8056337969483E-2</v>
      </c>
      <c r="D15" s="27">
        <v>4.2438558290703803E-2</v>
      </c>
      <c r="E15" s="27">
        <v>7.8947743106783805E-2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4.9489579242390898E-2</v>
      </c>
      <c r="D16" s="11">
        <v>3.06264405290715E-2</v>
      </c>
      <c r="E16" s="11">
        <v>7.9023615683920995E-2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6.4449545357562699E-2</v>
      </c>
      <c r="D17" s="11">
        <v>4.2530168001183498E-2</v>
      </c>
      <c r="E17" s="11">
        <v>9.6526931370613606E-2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3.0081785590827099E-2</v>
      </c>
      <c r="D18" s="11">
        <v>1.25796407465949E-2</v>
      </c>
      <c r="E18" s="11">
        <v>7.0203496122570402E-2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4.2847987381762501E-2</v>
      </c>
      <c r="D19" s="27">
        <v>3.1704313840354298E-2</v>
      </c>
      <c r="E19" s="27">
        <v>5.7675221465233899E-2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5.2166814191894999E-2</v>
      </c>
      <c r="D20" s="11">
        <v>3.6685462209072997E-2</v>
      </c>
      <c r="E20" s="11">
        <v>7.3681627047335996E-2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2.2295508514726999E-2</v>
      </c>
      <c r="D21" s="11">
        <v>1.14927050877607E-2</v>
      </c>
      <c r="E21" s="11">
        <v>4.2812838704919497E-2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4.5857598438897702E-2</v>
      </c>
      <c r="D22" s="11">
        <v>2.0449684936759499E-2</v>
      </c>
      <c r="E22" s="11">
        <v>9.9623232540446902E-2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1.5709422820659302E-2</v>
      </c>
      <c r="D23" s="27">
        <v>8.0472944288374603E-3</v>
      </c>
      <c r="E23" s="27">
        <v>3.0443052765104599E-2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1.6474026779497001E-2</v>
      </c>
      <c r="D24" s="11">
        <v>4.8927111542079998E-3</v>
      </c>
      <c r="E24" s="11">
        <v>5.3981838583239697E-2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1.52426861539979E-2</v>
      </c>
      <c r="D25" s="11">
        <v>6.3439518419297703E-3</v>
      </c>
      <c r="E25" s="11">
        <v>3.6169415560389197E-2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1.7344998768489502E-2</v>
      </c>
      <c r="D26" s="11">
        <v>6.2137953567254298E-3</v>
      </c>
      <c r="E26" s="11">
        <v>4.7463946856519598E-2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1.8873359005221899E-2</v>
      </c>
      <c r="D27" s="27">
        <v>1.20895551084422E-2</v>
      </c>
      <c r="E27" s="27">
        <v>2.9350660985627101E-2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1.59111794772256E-2</v>
      </c>
      <c r="D28" s="11">
        <v>5.8854002054761602E-3</v>
      </c>
      <c r="E28" s="11">
        <v>4.2289341769183801E-2</v>
      </c>
      <c r="F28" s="15" t="s">
        <v>112</v>
      </c>
    </row>
    <row r="29" spans="1:6" x14ac:dyDescent="0.25">
      <c r="A29" s="12" t="s">
        <v>120</v>
      </c>
      <c r="B29" t="s">
        <v>121</v>
      </c>
      <c r="C29" s="8">
        <v>1.1677578670302601E-2</v>
      </c>
      <c r="D29" s="11">
        <v>3.4946606737657499E-3</v>
      </c>
      <c r="E29" s="11">
        <v>3.8285056222977003E-2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1.29813950761947E-2</v>
      </c>
      <c r="D30" s="11">
        <v>5.9248042107377897E-3</v>
      </c>
      <c r="E30" s="11">
        <v>2.8204106783725098E-2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</v>
      </c>
      <c r="D31" s="11"/>
      <c r="E31" s="11"/>
      <c r="F31" s="15" t="s">
        <v>94</v>
      </c>
    </row>
    <row r="32" spans="1:6" x14ac:dyDescent="0.25">
      <c r="A32" s="12" t="s">
        <v>120</v>
      </c>
      <c r="B32" t="s">
        <v>124</v>
      </c>
      <c r="C32" s="8">
        <v>4.5469152165285298E-2</v>
      </c>
      <c r="D32" s="11">
        <v>2.4090068412399902E-2</v>
      </c>
      <c r="E32" s="11">
        <v>8.4184736704235999E-2</v>
      </c>
      <c r="F32" s="15" t="s">
        <v>112</v>
      </c>
    </row>
    <row r="33" spans="1:6" x14ac:dyDescent="0.25">
      <c r="A33" s="28" t="s">
        <v>125</v>
      </c>
      <c r="B33" s="30" t="s">
        <v>106</v>
      </c>
      <c r="C33" s="26">
        <v>3.05001693115604E-2</v>
      </c>
      <c r="D33" s="27">
        <v>2.5077474218075799E-2</v>
      </c>
      <c r="E33" s="27">
        <v>3.7050892390564097E-2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0.12952726693710001</v>
      </c>
      <c r="D34" s="11">
        <v>9.0591162510061302E-2</v>
      </c>
      <c r="E34" s="11">
        <v>0.181851722229704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8.6161815773234708E-3</v>
      </c>
      <c r="D35" s="11">
        <v>2.2258464839193101E-3</v>
      </c>
      <c r="E35" s="11">
        <v>3.2750766563297597E-2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6.7012602335336596E-2</v>
      </c>
      <c r="D36" s="11">
        <v>3.8319424387562001E-2</v>
      </c>
      <c r="E36" s="11">
        <v>0.114629950678326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2.0643943859143601E-2</v>
      </c>
      <c r="D37" s="11">
        <v>8.5645065548846395E-3</v>
      </c>
      <c r="E37" s="11">
        <v>4.89196603325915E-2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5.95506088390255E-3</v>
      </c>
      <c r="D38" s="11">
        <v>1.4217645285924401E-3</v>
      </c>
      <c r="E38" s="11">
        <v>2.4586878202490298E-2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3.4468106640272798E-2</v>
      </c>
      <c r="D39" s="11">
        <v>1.9107360024532699E-2</v>
      </c>
      <c r="E39" s="11">
        <v>6.1404588310857502E-2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2.0669418479026098E-2</v>
      </c>
      <c r="D40" s="11">
        <v>1.11557837793121E-2</v>
      </c>
      <c r="E40" s="11">
        <v>3.7984611775793202E-2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2.53698797467047E-2</v>
      </c>
      <c r="D41" s="11">
        <v>1.0310647980430999E-2</v>
      </c>
      <c r="E41" s="11">
        <v>6.1066751226744702E-2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2.1098187177309501E-2</v>
      </c>
      <c r="D42" s="11">
        <v>1.0991572378675899E-2</v>
      </c>
      <c r="E42" s="11">
        <v>4.0120727407962499E-2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3.8683734399828001E-2</v>
      </c>
      <c r="D43" s="11">
        <v>2.3927489186942999E-2</v>
      </c>
      <c r="E43" s="11">
        <v>6.1962557022259397E-2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2.8515872577460601E-2</v>
      </c>
      <c r="D44" s="11">
        <v>1.6086586733381699E-2</v>
      </c>
      <c r="E44" s="11">
        <v>5.0060023932695097E-2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2.42793682280249E-2</v>
      </c>
      <c r="D45" s="11">
        <v>1.42050175856696E-2</v>
      </c>
      <c r="E45" s="11">
        <v>4.1199947599236703E-2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3.4832597234672497E-2</v>
      </c>
      <c r="D46" s="27">
        <v>3.0998797681005399E-2</v>
      </c>
      <c r="E46" s="27">
        <v>3.9121402085864697E-2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1.44871179350611E-2</v>
      </c>
      <c r="D47" s="11">
        <v>4.80051244781595E-3</v>
      </c>
      <c r="E47" s="11">
        <v>4.2877499418843598E-2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3.8967800341451503E-2</v>
      </c>
      <c r="D48" s="11">
        <v>2.1085629593772699E-2</v>
      </c>
      <c r="E48" s="11">
        <v>7.0916725965647798E-2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3.0762837691188899E-2</v>
      </c>
      <c r="D49" s="11">
        <v>1.07358130970474E-2</v>
      </c>
      <c r="E49" s="11">
        <v>8.4941312416557294E-2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3.5639933849676599E-2</v>
      </c>
      <c r="D50" s="11">
        <v>1.7681802514331699E-2</v>
      </c>
      <c r="E50" s="11">
        <v>7.0527356835910604E-2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2.4339892548517698E-2</v>
      </c>
      <c r="D51" s="11">
        <v>1.2085079029016E-2</v>
      </c>
      <c r="E51" s="11">
        <v>4.8412657616217603E-2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2.61301913769054E-2</v>
      </c>
      <c r="D52" s="11">
        <v>9.5500001616874199E-3</v>
      </c>
      <c r="E52" s="11">
        <v>6.9476792856843897E-2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1.4686631091351401E-2</v>
      </c>
      <c r="D53" s="11">
        <v>4.5639383797490404E-3</v>
      </c>
      <c r="E53" s="11">
        <v>4.6218730104798898E-2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3.4636301566893998E-2</v>
      </c>
      <c r="D54" s="11">
        <v>1.2183084793912899E-2</v>
      </c>
      <c r="E54" s="11">
        <v>9.4511218647059705E-2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2.8940963647835299E-2</v>
      </c>
      <c r="D55" s="11">
        <v>9.7776735399726696E-3</v>
      </c>
      <c r="E55" s="11">
        <v>8.2532077560629802E-2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3.0424800617309199E-2</v>
      </c>
      <c r="D56" s="11">
        <v>1.1751656439147801E-2</v>
      </c>
      <c r="E56" s="11">
        <v>7.64731566397997E-2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7.0620067001745099E-2</v>
      </c>
      <c r="D57" s="11">
        <v>4.5679900320598002E-2</v>
      </c>
      <c r="E57" s="11">
        <v>0.107641105327106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7.9382406289937604E-2</v>
      </c>
      <c r="D58" s="11">
        <v>4.7391281914384797E-2</v>
      </c>
      <c r="E58" s="11">
        <v>0.13002134930880799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6.1798161483901999E-2</v>
      </c>
      <c r="D59" s="11">
        <v>3.1419676901596798E-2</v>
      </c>
      <c r="E59" s="11">
        <v>0.117971019485064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4.3468381954403203E-2</v>
      </c>
      <c r="D60" s="11">
        <v>2.31498128468519E-2</v>
      </c>
      <c r="E60" s="11">
        <v>8.0157173421934499E-2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5.98200185280841E-2</v>
      </c>
      <c r="D61" s="11">
        <v>2.6815025879215901E-2</v>
      </c>
      <c r="E61" s="11">
        <v>0.12810149395720799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5.6457611542365303E-2</v>
      </c>
      <c r="D62" s="11">
        <v>3.4507626319165798E-2</v>
      </c>
      <c r="E62" s="11">
        <v>9.1053044551122106E-2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</v>
      </c>
      <c r="D63" s="11"/>
      <c r="E63" s="11"/>
      <c r="F63" s="15" t="s">
        <v>94</v>
      </c>
    </row>
    <row r="64" spans="1:6" x14ac:dyDescent="0.25">
      <c r="A64" s="12" t="s">
        <v>137</v>
      </c>
      <c r="B64" t="s">
        <v>155</v>
      </c>
      <c r="C64" s="8">
        <v>3.02772532426487E-2</v>
      </c>
      <c r="D64" s="11">
        <v>1.30683254170832E-2</v>
      </c>
      <c r="E64" s="11">
        <v>6.8573088388338296E-2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2.68379231231974E-2</v>
      </c>
      <c r="D65" s="11">
        <v>1.07809284179893E-2</v>
      </c>
      <c r="E65" s="11">
        <v>6.5232971150763305E-2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3.6159360667102798E-2</v>
      </c>
      <c r="D66" s="11">
        <v>1.7318195818762601E-2</v>
      </c>
      <c r="E66" s="11">
        <v>7.3955920425518906E-2</v>
      </c>
      <c r="F66" s="15" t="s">
        <v>112</v>
      </c>
    </row>
    <row r="67" spans="1:6" x14ac:dyDescent="0.25">
      <c r="A67" s="12" t="s">
        <v>137</v>
      </c>
      <c r="B67" t="s">
        <v>158</v>
      </c>
      <c r="C67" s="8">
        <v>2.6936265957442598E-2</v>
      </c>
      <c r="D67" s="11">
        <v>1.5092728306026299E-2</v>
      </c>
      <c r="E67" s="11">
        <v>4.7624247746478499E-2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4.7541340955857797E-2</v>
      </c>
      <c r="D68" s="11">
        <v>2.6139350757477201E-2</v>
      </c>
      <c r="E68" s="11">
        <v>8.4938196323786297E-2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5.5190749445589403E-2</v>
      </c>
      <c r="D69" s="11">
        <v>3.3884242578127402E-2</v>
      </c>
      <c r="E69" s="11">
        <v>8.8665283569183406E-2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3.5284110143137398E-3</v>
      </c>
      <c r="D70" s="11">
        <v>4.6456732580076298E-4</v>
      </c>
      <c r="E70" s="11">
        <v>2.6267438390152099E-2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2.9970610611956799E-2</v>
      </c>
      <c r="D71" s="11">
        <v>1.29798048467018E-2</v>
      </c>
      <c r="E71" s="11">
        <v>6.7677664344909599E-2</v>
      </c>
      <c r="F71" s="15" t="s">
        <v>112</v>
      </c>
    </row>
    <row r="72" spans="1:6" x14ac:dyDescent="0.25">
      <c r="A72" s="12" t="s">
        <v>137</v>
      </c>
      <c r="B72" t="s">
        <v>163</v>
      </c>
      <c r="C72" s="8">
        <v>7.3778428066307702E-2</v>
      </c>
      <c r="D72" s="11">
        <v>4.7216707984072001E-2</v>
      </c>
      <c r="E72" s="11">
        <v>0.113502390851786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2.11164196578301E-2</v>
      </c>
      <c r="D73" s="11">
        <v>8.2538605016221206E-3</v>
      </c>
      <c r="E73" s="11">
        <v>5.2953327738162699E-2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4.93803179335532E-2</v>
      </c>
      <c r="D74" s="11">
        <v>2.9259419304099601E-2</v>
      </c>
      <c r="E74" s="11">
        <v>8.2166631857849101E-2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3.64159545970743E-2</v>
      </c>
      <c r="D75" s="11">
        <v>1.8592569216105002E-2</v>
      </c>
      <c r="E75" s="11">
        <v>7.0104857495789694E-2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2.45559619858025E-2</v>
      </c>
      <c r="D76" s="11">
        <v>1.34729293311662E-2</v>
      </c>
      <c r="E76" s="11">
        <v>4.4346233411306099E-2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2.2419389409240601E-2</v>
      </c>
      <c r="D77" s="11">
        <v>9.3256389865321691E-3</v>
      </c>
      <c r="E77" s="11">
        <v>5.2915563675474397E-2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1.81149465206835E-2</v>
      </c>
      <c r="D78" s="11">
        <v>6.45139743248013E-3</v>
      </c>
      <c r="E78" s="11">
        <v>4.9808043624635902E-2</v>
      </c>
      <c r="F78" s="15" t="s">
        <v>112</v>
      </c>
    </row>
    <row r="79" spans="1:6" x14ac:dyDescent="0.25">
      <c r="A79" s="12" t="s">
        <v>137</v>
      </c>
      <c r="B79" t="s">
        <v>170</v>
      </c>
      <c r="C79" s="8">
        <v>2.67018206354388E-2</v>
      </c>
      <c r="D79" s="11">
        <v>1.1513632671301901E-2</v>
      </c>
      <c r="E79" s="11">
        <v>6.0695257216710499E-2</v>
      </c>
      <c r="F79" s="15" t="s">
        <v>112</v>
      </c>
    </row>
    <row r="80" spans="1:6" x14ac:dyDescent="0.25">
      <c r="A80" s="12" t="s">
        <v>137</v>
      </c>
      <c r="B80" t="s">
        <v>171</v>
      </c>
      <c r="C80" s="8">
        <v>2.01264461389675E-2</v>
      </c>
      <c r="D80" s="11">
        <v>8.07593989976561E-3</v>
      </c>
      <c r="E80" s="11">
        <v>4.9265049513426501E-2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1.5848212148512699E-2</v>
      </c>
      <c r="D81" s="11">
        <v>7.0657695542909998E-3</v>
      </c>
      <c r="E81" s="11">
        <v>3.5160299024354302E-2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2.6671262232894701E-2</v>
      </c>
      <c r="D82" s="11">
        <v>8.3323690743190397E-3</v>
      </c>
      <c r="E82" s="11">
        <v>8.20337213917708E-2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2.7876160780429302E-2</v>
      </c>
      <c r="D83" s="11">
        <v>1.3922488735053201E-2</v>
      </c>
      <c r="E83" s="11">
        <v>5.5034241541936799E-2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3.6606142004577298E-2</v>
      </c>
      <c r="D84" s="11">
        <v>2.1187789946967E-2</v>
      </c>
      <c r="E84" s="11">
        <v>6.2527684289272897E-2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4.1563788672358298E-2</v>
      </c>
      <c r="D85" s="11">
        <v>2.8244545645418999E-2</v>
      </c>
      <c r="E85" s="11">
        <v>6.0771175245955301E-2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1.1905012787855799E-2</v>
      </c>
      <c r="D86" s="11">
        <v>4.0247651949214102E-3</v>
      </c>
      <c r="E86" s="11">
        <v>3.4677113064762802E-2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3.4593628143568499E-2</v>
      </c>
      <c r="D87" s="11">
        <v>1.2003397161917E-2</v>
      </c>
      <c r="E87" s="11">
        <v>9.5585237092786796E-2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6.7484321555047494E-2</v>
      </c>
      <c r="D88" s="11">
        <v>4.0555910997838403E-2</v>
      </c>
      <c r="E88" s="11">
        <v>0.110238344716725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1.8972079486428799E-2</v>
      </c>
      <c r="D89" s="27">
        <v>1.23993421172799E-2</v>
      </c>
      <c r="E89" s="27">
        <v>2.8926893049730201E-2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3.7998446756793397E-2</v>
      </c>
      <c r="D90" s="11">
        <v>1.7082667373218102E-2</v>
      </c>
      <c r="E90" s="11">
        <v>8.2376959996766405E-2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1.6085658899238599E-2</v>
      </c>
      <c r="D92" s="11">
        <v>3.00398169430105E-3</v>
      </c>
      <c r="E92" s="11">
        <v>8.1479460222847105E-2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1.9601271474694201E-2</v>
      </c>
      <c r="D93" s="11">
        <v>8.7345277356955398E-3</v>
      </c>
      <c r="E93" s="11">
        <v>4.3395622571760002E-2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5.7256963574224301E-2</v>
      </c>
      <c r="D94" s="11">
        <v>2.6138934998049999E-2</v>
      </c>
      <c r="E94" s="11">
        <v>0.12082441302963701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1.22163611179202E-2</v>
      </c>
      <c r="D95" s="11">
        <v>2.7240485274898098E-3</v>
      </c>
      <c r="E95" s="11">
        <v>5.3027128650232E-2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1.93298887173491E-2</v>
      </c>
      <c r="D96" s="11">
        <v>8.5810121089904406E-3</v>
      </c>
      <c r="E96" s="11">
        <v>4.2959750440357297E-2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9.1836223286383897E-3</v>
      </c>
      <c r="D97" s="11">
        <v>1.98723382973466E-3</v>
      </c>
      <c r="E97" s="11">
        <v>4.1360348607856499E-2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1.2748137147303201E-2</v>
      </c>
      <c r="D98" s="11">
        <v>4.68751938815743E-3</v>
      </c>
      <c r="E98" s="11">
        <v>3.41935357612589E-2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3.0688559484594001E-3</v>
      </c>
      <c r="D99" s="11">
        <v>4.0148734800438498E-4</v>
      </c>
      <c r="E99" s="11">
        <v>2.30488501807437E-2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3.5371639242746701E-2</v>
      </c>
      <c r="D100" s="11">
        <v>1.5973945143455199E-2</v>
      </c>
      <c r="E100" s="11">
        <v>7.6493525068442494E-2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3.4851680355821597E-2</v>
      </c>
      <c r="D101" s="27">
        <v>2.6825523971776399E-2</v>
      </c>
      <c r="E101" s="27">
        <v>4.5167794199176901E-2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5.3034295226261803E-2</v>
      </c>
      <c r="D102" s="11">
        <v>3.0257610877348198E-2</v>
      </c>
      <c r="E102" s="11">
        <v>9.1341385823725404E-2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2.0910792983501E-2</v>
      </c>
      <c r="D103" s="11">
        <v>8.7465808271707402E-3</v>
      </c>
      <c r="E103" s="11">
        <v>4.9153373885174198E-2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3.3931997370130203E-2</v>
      </c>
      <c r="D104" s="11">
        <v>1.95355763934929E-2</v>
      </c>
      <c r="E104" s="11">
        <v>5.8306710357946698E-2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2.7643522195707999E-2</v>
      </c>
      <c r="D105" s="11">
        <v>1.3873652292143801E-2</v>
      </c>
      <c r="E105" s="11">
        <v>5.4327325905391098E-2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3.3329007288156097E-2</v>
      </c>
      <c r="D106" s="11">
        <v>1.62122570488763E-2</v>
      </c>
      <c r="E106" s="11">
        <v>6.7281533979484401E-2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4.4258828012532199E-3</v>
      </c>
      <c r="D107" s="11">
        <v>5.8430709488595299E-4</v>
      </c>
      <c r="E107" s="11">
        <v>3.2697892598735699E-2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5.0381743619791697E-2</v>
      </c>
      <c r="D108" s="11">
        <v>2.56105937140131E-2</v>
      </c>
      <c r="E108" s="11">
        <v>9.6733537309712306E-2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2.32978224164298E-2</v>
      </c>
      <c r="D109" s="11">
        <v>1.0538288982004001E-2</v>
      </c>
      <c r="E109" s="11">
        <v>5.0714493103237501E-2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4.4135507847319899E-2</v>
      </c>
      <c r="D110" s="11">
        <v>2.69151608417687E-2</v>
      </c>
      <c r="E110" s="11">
        <v>7.1563187613780097E-2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2.5454976529114801E-2</v>
      </c>
      <c r="D111" s="27">
        <v>1.53753135900607E-2</v>
      </c>
      <c r="E111" s="27">
        <v>4.1861668899993501E-2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1.05220491917972E-2</v>
      </c>
      <c r="D112" s="11">
        <v>1.3074215826877999E-3</v>
      </c>
      <c r="E112" s="11">
        <v>7.9510321477469406E-2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3.3801573637024102E-2</v>
      </c>
      <c r="D113" s="11">
        <v>1.80325055562214E-2</v>
      </c>
      <c r="E113" s="11">
        <v>6.24829329119704E-2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6.8471355506323902E-3</v>
      </c>
      <c r="D114" s="11">
        <v>1.62929819241589E-3</v>
      </c>
      <c r="E114" s="11">
        <v>2.8301435557780901E-2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3.4848681204905599E-2</v>
      </c>
      <c r="D115" s="11">
        <v>1.35069903027887E-2</v>
      </c>
      <c r="E115" s="11">
        <v>8.6939448685719206E-2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4.7659672997425101E-2</v>
      </c>
      <c r="D117" s="11">
        <v>1.65806088383787E-2</v>
      </c>
      <c r="E117" s="11">
        <v>0.12933268700143399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9.0830555274212903E-3</v>
      </c>
      <c r="D118" s="11">
        <v>2.7111443031573399E-3</v>
      </c>
      <c r="E118" s="11">
        <v>2.9980456748362399E-2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7.2332349426686201E-3</v>
      </c>
      <c r="D119" s="11">
        <v>1.6640621060500199E-3</v>
      </c>
      <c r="E119" s="11">
        <v>3.0864714488538801E-2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2.8961867581415401E-2</v>
      </c>
      <c r="D120" s="27">
        <v>2.2811497690412699E-2</v>
      </c>
      <c r="E120" s="27">
        <v>3.67081902298107E-2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5.7285526475829802E-2</v>
      </c>
      <c r="D121" s="11">
        <v>3.0872811198860602E-2</v>
      </c>
      <c r="E121" s="11">
        <v>0.10387320500139401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1.54391596975507E-2</v>
      </c>
      <c r="D122" s="11">
        <v>7.9956920537592301E-3</v>
      </c>
      <c r="E122" s="11">
        <v>2.9605210747502601E-2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2.7948058051147601E-2</v>
      </c>
      <c r="D123" s="11">
        <v>1.5302326857062801E-2</v>
      </c>
      <c r="E123" s="11">
        <v>5.0508099870205998E-2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4.0253008034693498E-2</v>
      </c>
      <c r="D124" s="11">
        <v>1.9915905616667898E-2</v>
      </c>
      <c r="E124" s="11">
        <v>7.9669190315464294E-2</v>
      </c>
      <c r="F124" s="15" t="s">
        <v>112</v>
      </c>
    </row>
    <row r="125" spans="1:6" x14ac:dyDescent="0.25">
      <c r="A125" s="12" t="s">
        <v>210</v>
      </c>
      <c r="B125" t="s">
        <v>215</v>
      </c>
      <c r="C125" s="8">
        <v>8.3421572495883806E-3</v>
      </c>
      <c r="D125" s="11">
        <v>1.98622733564371E-3</v>
      </c>
      <c r="E125" s="11">
        <v>3.4337295102741701E-2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3.10730626968766E-2</v>
      </c>
      <c r="D126" s="11">
        <v>1.58421031726327E-2</v>
      </c>
      <c r="E126" s="11">
        <v>6.0053866305547599E-2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1.9723296203518401E-2</v>
      </c>
      <c r="D127" s="11">
        <v>8.1373354748095292E-3</v>
      </c>
      <c r="E127" s="11">
        <v>4.7023313529799701E-2</v>
      </c>
      <c r="F127" s="15" t="s">
        <v>112</v>
      </c>
    </row>
    <row r="128" spans="1:6" x14ac:dyDescent="0.25">
      <c r="A128" s="12" t="s">
        <v>210</v>
      </c>
      <c r="B128" t="s">
        <v>218</v>
      </c>
      <c r="C128" s="8">
        <v>1.3627560869023701E-2</v>
      </c>
      <c r="D128" s="11">
        <v>6.1040235452818501E-3</v>
      </c>
      <c r="E128" s="11">
        <v>3.0143024690446701E-2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3.3281261691361301E-2</v>
      </c>
      <c r="D129" s="11">
        <v>1.8638023383196801E-2</v>
      </c>
      <c r="E129" s="11">
        <v>5.8740550770099202E-2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3.9119947782822802E-2</v>
      </c>
      <c r="D130" s="11">
        <v>1.7613395328791699E-2</v>
      </c>
      <c r="E130" s="11">
        <v>8.46246240635809E-2</v>
      </c>
      <c r="F130" s="15" t="s">
        <v>112</v>
      </c>
    </row>
    <row r="131" spans="1:6" x14ac:dyDescent="0.25">
      <c r="A131" s="12" t="s">
        <v>210</v>
      </c>
      <c r="B131" t="s">
        <v>221</v>
      </c>
      <c r="C131" s="8">
        <v>1.22099860882525E-2</v>
      </c>
      <c r="D131" s="11">
        <v>5.0474058257004902E-3</v>
      </c>
      <c r="E131" s="11">
        <v>2.9238022587721402E-2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3.3799337398279297E-2</v>
      </c>
      <c r="D132" s="27">
        <v>2.55091447184101E-2</v>
      </c>
      <c r="E132" s="27">
        <v>4.4660277490618801E-2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</v>
      </c>
      <c r="D133" s="11"/>
      <c r="E133" s="11"/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5.7206933460371201E-2</v>
      </c>
      <c r="D134" s="11">
        <v>2.67352105041899E-2</v>
      </c>
      <c r="E134" s="11">
        <v>0.118191504071729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</v>
      </c>
      <c r="D135" s="11"/>
      <c r="E135" s="11"/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5.1221908491665601E-2</v>
      </c>
      <c r="D137" s="11">
        <v>1.2804896785369699E-2</v>
      </c>
      <c r="E137" s="11">
        <v>0.183475592171746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</v>
      </c>
      <c r="D138" s="11"/>
      <c r="E138" s="11"/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2.5667130139452099E-2</v>
      </c>
      <c r="D139" s="11">
        <v>7.3861090690948896E-3</v>
      </c>
      <c r="E139" s="11">
        <v>8.5306143933587E-2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3.32710931104356E-2</v>
      </c>
      <c r="D140" s="11">
        <v>1.07065181886918E-2</v>
      </c>
      <c r="E140" s="11">
        <v>9.8649588772653493E-2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2.4917094783128001E-2</v>
      </c>
      <c r="D141" s="11">
        <v>1.30993869770611E-2</v>
      </c>
      <c r="E141" s="11">
        <v>4.68896875084805E-2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3.1285017825449797E-2</v>
      </c>
      <c r="D142" s="11">
        <v>1.13149312817587E-2</v>
      </c>
      <c r="E142" s="11">
        <v>8.3523408971156302E-2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0.56832077400381398</v>
      </c>
      <c r="D143" s="11">
        <v>0.38817218091963501</v>
      </c>
      <c r="E143" s="11">
        <v>0.73204213771883497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2.0946223258747801E-2</v>
      </c>
      <c r="D144" s="11">
        <v>6.6666575085556996E-3</v>
      </c>
      <c r="E144" s="11">
        <v>6.3845839673877094E-2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2.39291388476012E-2</v>
      </c>
      <c r="D145" s="27">
        <v>1.4901080421270399E-2</v>
      </c>
      <c r="E145" s="27">
        <v>3.8214802247464E-2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</v>
      </c>
      <c r="D146" s="11"/>
      <c r="E146" s="11"/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4.1613121597874198E-2</v>
      </c>
      <c r="D147" s="11">
        <v>1.58872752306034E-2</v>
      </c>
      <c r="E147" s="11">
        <v>0.104569748536067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1.1820792560935401E-2</v>
      </c>
      <c r="D149" s="11">
        <v>2.7807765014900999E-3</v>
      </c>
      <c r="E149" s="11">
        <v>4.88105125339241E-2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3.15399525746657E-2</v>
      </c>
      <c r="D150" s="11">
        <v>1.83626023329517E-2</v>
      </c>
      <c r="E150" s="11">
        <v>5.3656731866494001E-2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3.5353874296288598E-2</v>
      </c>
      <c r="D151" s="27">
        <v>2.4626502633058E-2</v>
      </c>
      <c r="E151" s="27">
        <v>5.0512122073851598E-2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1.42287371347801E-2</v>
      </c>
      <c r="D152" s="11">
        <v>5.33272609974787E-3</v>
      </c>
      <c r="E152" s="11">
        <v>3.7406898529687899E-2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6.5460079662748305E-2</v>
      </c>
      <c r="D153" s="11">
        <v>2.8058494339669199E-2</v>
      </c>
      <c r="E153" s="11">
        <v>0.14526603188954701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5.3193009459139504E-3</v>
      </c>
      <c r="D154" s="11">
        <v>7.0818974140921399E-4</v>
      </c>
      <c r="E154" s="11">
        <v>3.87885353097649E-2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2.0720612517114999E-2</v>
      </c>
      <c r="D155" s="11">
        <v>1.08355312975512E-2</v>
      </c>
      <c r="E155" s="11">
        <v>3.9265717464202501E-2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3.8945863204563898E-2</v>
      </c>
      <c r="D156" s="11">
        <v>2.0161367550732699E-2</v>
      </c>
      <c r="E156" s="11">
        <v>7.3911816763123903E-2</v>
      </c>
      <c r="F156" s="15" t="s">
        <v>112</v>
      </c>
    </row>
    <row r="157" spans="1:6" x14ac:dyDescent="0.25">
      <c r="A157" s="12" t="s">
        <v>241</v>
      </c>
      <c r="B157" t="s">
        <v>247</v>
      </c>
      <c r="C157" s="8">
        <v>6.1580959404148698E-2</v>
      </c>
      <c r="D157" s="11">
        <v>3.2136135963151201E-2</v>
      </c>
      <c r="E157" s="11">
        <v>0.114804543199961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0.14689481919684899</v>
      </c>
      <c r="D158" s="11">
        <v>8.0003991145037298E-2</v>
      </c>
      <c r="E158" s="11">
        <v>0.25425628247803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4.0883827271844898E-2</v>
      </c>
      <c r="D159" s="27">
        <v>2.5626139650928002E-2</v>
      </c>
      <c r="E159" s="27">
        <v>6.4623371435048801E-2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3.3954273964093701E-2</v>
      </c>
      <c r="D160" s="11">
        <v>1.6864365661517899E-2</v>
      </c>
      <c r="E160" s="11">
        <v>6.7179250668652601E-2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4.5940104727722503E-2</v>
      </c>
      <c r="D161" s="11">
        <v>2.5855486049209699E-2</v>
      </c>
      <c r="E161" s="11">
        <v>8.0339801647582199E-2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2.7657635207363501E-2</v>
      </c>
      <c r="D162" s="27">
        <v>1.8600941242980201E-2</v>
      </c>
      <c r="E162" s="27">
        <v>4.0940029622373302E-2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3.1227853770277501E-2</v>
      </c>
      <c r="D163" s="11">
        <v>1.47420259379767E-2</v>
      </c>
      <c r="E163" s="11">
        <v>6.4934542938574105E-2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2.7120175946408798E-2</v>
      </c>
      <c r="D164" s="10">
        <v>1.7387825628788701E-2</v>
      </c>
      <c r="E164" s="10">
        <v>4.2066728052590603E-2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14</v>
      </c>
    </row>
    <row r="3" spans="1:6" x14ac:dyDescent="0.25">
      <c r="A3" s="1" t="s">
        <v>263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2.33961445684931E-2</v>
      </c>
      <c r="D12" s="23">
        <v>2.14879506688525E-2</v>
      </c>
      <c r="E12" s="23">
        <v>2.5469381112979399E-2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8.9689717348927292E-3</v>
      </c>
      <c r="D13" s="27">
        <v>4.7777992564883602E-3</v>
      </c>
      <c r="E13" s="27">
        <v>1.6774747345317701E-2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8.7995704565639703E-3</v>
      </c>
      <c r="D14" s="11">
        <v>4.7502322195061E-3</v>
      </c>
      <c r="E14" s="11">
        <v>1.6244428306938001E-2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2.0443450121748401E-2</v>
      </c>
      <c r="D15" s="27">
        <v>1.3642738870626199E-2</v>
      </c>
      <c r="E15" s="27">
        <v>3.0529291624498699E-2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7.16799442646708E-3</v>
      </c>
      <c r="D16" s="11">
        <v>2.49934364013515E-3</v>
      </c>
      <c r="E16" s="11">
        <v>2.0379285696862499E-2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2.9336046869752701E-2</v>
      </c>
      <c r="D17" s="11">
        <v>1.88847024368681E-2</v>
      </c>
      <c r="E17" s="11">
        <v>4.5304381780134399E-2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1.8294916666166599E-2</v>
      </c>
      <c r="D18" s="11">
        <v>5.27072626939778E-3</v>
      </c>
      <c r="E18" s="11">
        <v>6.1512279725995302E-2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2.6762548190851301E-2</v>
      </c>
      <c r="D19" s="27">
        <v>1.88949247189058E-2</v>
      </c>
      <c r="E19" s="27">
        <v>3.77800067912877E-2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2.9466631952913901E-2</v>
      </c>
      <c r="D20" s="11">
        <v>1.9442232706276499E-2</v>
      </c>
      <c r="E20" s="11">
        <v>4.4425434411491202E-2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2.4550799905433601E-2</v>
      </c>
      <c r="D21" s="11">
        <v>1.2641231268605901E-2</v>
      </c>
      <c r="E21" s="11">
        <v>4.7144872513876203E-2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3.8938307050813501E-3</v>
      </c>
      <c r="D22" s="11">
        <v>5.0129535270532005E-4</v>
      </c>
      <c r="E22" s="11">
        <v>2.9566321063059401E-2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9.7878150707501905E-3</v>
      </c>
      <c r="D23" s="27">
        <v>4.5064578318668403E-3</v>
      </c>
      <c r="E23" s="27">
        <v>2.1127315762321498E-2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5.6028463795669498E-3</v>
      </c>
      <c r="D24" s="11">
        <v>7.2435229830449899E-4</v>
      </c>
      <c r="E24" s="11">
        <v>4.1958269946241002E-2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1.21444359988921E-2</v>
      </c>
      <c r="D25" s="11">
        <v>5.1535057810989902E-3</v>
      </c>
      <c r="E25" s="11">
        <v>2.8348598182531898E-2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3.9807737859767298E-3</v>
      </c>
      <c r="D26" s="11">
        <v>5.3296187118935501E-4</v>
      </c>
      <c r="E26" s="11">
        <v>2.9083961764769101E-2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1.4636701928141699E-2</v>
      </c>
      <c r="D27" s="27">
        <v>8.5852931402750406E-3</v>
      </c>
      <c r="E27" s="27">
        <v>2.4846594011809001E-2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1.4782896122908999E-2</v>
      </c>
      <c r="D28" s="11">
        <v>6.2304174102204004E-3</v>
      </c>
      <c r="E28" s="11">
        <v>3.4665814382081897E-2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5.3865732311868999E-3</v>
      </c>
      <c r="D29" s="11">
        <v>7.0791002985811302E-4</v>
      </c>
      <c r="E29" s="11">
        <v>3.9756861983109501E-2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1.6425140135994502E-2</v>
      </c>
      <c r="D30" s="11">
        <v>7.00346591894221E-3</v>
      </c>
      <c r="E30" s="11">
        <v>3.8036170328562401E-2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3.7090266158307898E-3</v>
      </c>
      <c r="D31" s="11">
        <v>4.7872950789232298E-4</v>
      </c>
      <c r="E31" s="11">
        <v>2.81229376613557E-2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1.1496998455690501E-2</v>
      </c>
      <c r="D32" s="11">
        <v>4.2149152806674499E-3</v>
      </c>
      <c r="E32" s="11">
        <v>3.0969015001077099E-2</v>
      </c>
      <c r="F32" s="15" t="s">
        <v>112</v>
      </c>
    </row>
    <row r="33" spans="1:6" x14ac:dyDescent="0.25">
      <c r="A33" s="28" t="s">
        <v>125</v>
      </c>
      <c r="B33" s="30" t="s">
        <v>106</v>
      </c>
      <c r="C33" s="26">
        <v>2.45263023899886E-2</v>
      </c>
      <c r="D33" s="27">
        <v>1.98623738304082E-2</v>
      </c>
      <c r="E33" s="27">
        <v>3.0251577163683901E-2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1.4559848691773E-2</v>
      </c>
      <c r="D34" s="11">
        <v>5.6092634703963197E-3</v>
      </c>
      <c r="E34" s="11">
        <v>3.7257572754123801E-2</v>
      </c>
      <c r="F34" s="15" t="s">
        <v>112</v>
      </c>
    </row>
    <row r="35" spans="1:6" x14ac:dyDescent="0.25">
      <c r="A35" s="12" t="s">
        <v>125</v>
      </c>
      <c r="B35" t="s">
        <v>127</v>
      </c>
      <c r="C35" s="8">
        <v>3.3358173203192398E-2</v>
      </c>
      <c r="D35" s="11">
        <v>1.5637535154436201E-2</v>
      </c>
      <c r="E35" s="11">
        <v>6.9737386198854404E-2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3.22986186204642E-3</v>
      </c>
      <c r="D36" s="11">
        <v>4.0641308448366301E-4</v>
      </c>
      <c r="E36" s="11">
        <v>2.5174481158324501E-2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1.85908720252989E-2</v>
      </c>
      <c r="D37" s="11">
        <v>6.2616148092930904E-3</v>
      </c>
      <c r="E37" s="11">
        <v>5.3880433177931501E-2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1.07160569934855E-2</v>
      </c>
      <c r="D38" s="11">
        <v>3.3748478659851298E-3</v>
      </c>
      <c r="E38" s="11">
        <v>3.3489773184069198E-2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1.5338480107368E-2</v>
      </c>
      <c r="D39" s="11">
        <v>5.6598341238010899E-3</v>
      </c>
      <c r="E39" s="11">
        <v>4.08875899404482E-2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6.9117084615663901E-3</v>
      </c>
      <c r="D40" s="11">
        <v>2.4934120642594302E-3</v>
      </c>
      <c r="E40" s="11">
        <v>1.90099690267093E-2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1.29122148148076E-2</v>
      </c>
      <c r="D41" s="11">
        <v>3.70992143569593E-3</v>
      </c>
      <c r="E41" s="11">
        <v>4.3933821142422502E-2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8.6360865728096203E-3</v>
      </c>
      <c r="D42" s="11">
        <v>2.9732944871631401E-3</v>
      </c>
      <c r="E42" s="11">
        <v>2.4815521592807799E-2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2.7228761223227101E-2</v>
      </c>
      <c r="D43" s="11">
        <v>1.6476468848021002E-2</v>
      </c>
      <c r="E43" s="11">
        <v>4.4679080343930803E-2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2.7437334656804702E-2</v>
      </c>
      <c r="D44" s="11">
        <v>1.5363592575565599E-2</v>
      </c>
      <c r="E44" s="11">
        <v>4.8531761732738897E-2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4.2107520853178301E-2</v>
      </c>
      <c r="D45" s="11">
        <v>3.0142064657513502E-2</v>
      </c>
      <c r="E45" s="11">
        <v>5.85362056101386E-2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2.88807548512332E-2</v>
      </c>
      <c r="D46" s="27">
        <v>2.53757229150849E-2</v>
      </c>
      <c r="E46" s="27">
        <v>3.2853601066738201E-2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2.4412679760654598E-3</v>
      </c>
      <c r="D47" s="11">
        <v>3.2528958681005198E-4</v>
      </c>
      <c r="E47" s="11">
        <v>1.8072650931809001E-2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1.26252959636248E-2</v>
      </c>
      <c r="D48" s="11">
        <v>4.5836932361868104E-3</v>
      </c>
      <c r="E48" s="11">
        <v>3.42890539083976E-2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0</v>
      </c>
      <c r="D49" s="11"/>
      <c r="E49" s="11"/>
      <c r="F49" s="15" t="s">
        <v>94</v>
      </c>
    </row>
    <row r="50" spans="1:6" x14ac:dyDescent="0.25">
      <c r="A50" s="12" t="s">
        <v>137</v>
      </c>
      <c r="B50" t="s">
        <v>141</v>
      </c>
      <c r="C50" s="8">
        <v>1.6959379009322598E-2</v>
      </c>
      <c r="D50" s="11">
        <v>5.99990693693234E-3</v>
      </c>
      <c r="E50" s="11">
        <v>4.6991122657295797E-2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1.6789774318158601E-3</v>
      </c>
      <c r="D51" s="11">
        <v>2.2827394411921101E-4</v>
      </c>
      <c r="E51" s="11">
        <v>1.223620921072E-2</v>
      </c>
      <c r="F51" s="15" t="s">
        <v>112</v>
      </c>
    </row>
    <row r="52" spans="1:6" x14ac:dyDescent="0.25">
      <c r="A52" s="12" t="s">
        <v>137</v>
      </c>
      <c r="B52" t="s">
        <v>143</v>
      </c>
      <c r="C52" s="8">
        <v>4.7384321189649697E-3</v>
      </c>
      <c r="D52" s="11">
        <v>6.1536879610967095E-4</v>
      </c>
      <c r="E52" s="11">
        <v>3.5505198578922301E-2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4.6902154729534101E-3</v>
      </c>
      <c r="D53" s="11">
        <v>6.2895541295336795E-4</v>
      </c>
      <c r="E53" s="11">
        <v>3.4081327901401899E-2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4.5526128933018701E-3</v>
      </c>
      <c r="D54" s="11">
        <v>5.7311890153370496E-4</v>
      </c>
      <c r="E54" s="11">
        <v>3.5191067116341401E-2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7.1567041695886598E-3</v>
      </c>
      <c r="D55" s="11">
        <v>1.54323224623121E-3</v>
      </c>
      <c r="E55" s="11">
        <v>3.25239231642208E-2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2.15339354839593E-2</v>
      </c>
      <c r="D56" s="11">
        <v>9.8983042952238403E-3</v>
      </c>
      <c r="E56" s="11">
        <v>4.62090946592362E-2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5.0435247206518201E-2</v>
      </c>
      <c r="D57" s="11">
        <v>3.0713748688613901E-2</v>
      </c>
      <c r="E57" s="11">
        <v>8.1751994435815697E-2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1.67746377232014E-2</v>
      </c>
      <c r="D58" s="11">
        <v>5.6581974524664699E-3</v>
      </c>
      <c r="E58" s="11">
        <v>4.8662281721744097E-2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1.3979855678937701E-2</v>
      </c>
      <c r="D59" s="11">
        <v>2.8450710108834502E-3</v>
      </c>
      <c r="E59" s="11">
        <v>6.5816604653773897E-2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6.13769588571993E-2</v>
      </c>
      <c r="D60" s="11">
        <v>3.6345285726398301E-2</v>
      </c>
      <c r="E60" s="11">
        <v>0.101826730353701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2.1299496330221001E-2</v>
      </c>
      <c r="D61" s="11">
        <v>8.6097715261048494E-3</v>
      </c>
      <c r="E61" s="11">
        <v>5.1716626405297901E-2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0.11647978278051301</v>
      </c>
      <c r="D62" s="11">
        <v>8.6264749370911303E-2</v>
      </c>
      <c r="E62" s="11">
        <v>0.15547714063208801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0.13775271191487401</v>
      </c>
      <c r="D63" s="11">
        <v>8.6420993593119805E-2</v>
      </c>
      <c r="E63" s="11">
        <v>0.21248270907146599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</v>
      </c>
      <c r="D64" s="11"/>
      <c r="E64" s="11"/>
      <c r="F64" s="15" t="s">
        <v>94</v>
      </c>
    </row>
    <row r="65" spans="1:6" x14ac:dyDescent="0.25">
      <c r="A65" s="12" t="s">
        <v>137</v>
      </c>
      <c r="B65" t="s">
        <v>156</v>
      </c>
      <c r="C65" s="8">
        <v>1.06369444758792E-2</v>
      </c>
      <c r="D65" s="11">
        <v>2.4085764036062001E-3</v>
      </c>
      <c r="E65" s="11">
        <v>4.56882935176482E-2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4.6937078582753797E-2</v>
      </c>
      <c r="D66" s="11">
        <v>2.74676103986492E-2</v>
      </c>
      <c r="E66" s="11">
        <v>7.9084595175872505E-2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1.73858234562199E-2</v>
      </c>
      <c r="D67" s="11">
        <v>7.8964284311224993E-3</v>
      </c>
      <c r="E67" s="11">
        <v>3.7843936921306602E-2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4.0506345388454899E-3</v>
      </c>
      <c r="D68" s="11">
        <v>5.4853210715639304E-4</v>
      </c>
      <c r="E68" s="11">
        <v>2.9257375204027498E-2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1.14884105376864E-2</v>
      </c>
      <c r="D69" s="11">
        <v>2.9774550292315199E-3</v>
      </c>
      <c r="E69" s="11">
        <v>4.3271775655665E-2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8.9965192573642598E-3</v>
      </c>
      <c r="D70" s="11">
        <v>2.6535748240037898E-3</v>
      </c>
      <c r="E70" s="11">
        <v>3.0044513044541501E-2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4.3020805111184703E-3</v>
      </c>
      <c r="D71" s="11">
        <v>5.9926411046216E-4</v>
      </c>
      <c r="E71" s="11">
        <v>3.01931558558555E-2</v>
      </c>
      <c r="F71" s="15" t="s">
        <v>112</v>
      </c>
    </row>
    <row r="72" spans="1:6" x14ac:dyDescent="0.25">
      <c r="A72" s="12" t="s">
        <v>137</v>
      </c>
      <c r="B72" t="s">
        <v>163</v>
      </c>
      <c r="C72" s="8">
        <v>1.51324846085518E-3</v>
      </c>
      <c r="D72" s="11">
        <v>2.0270850290857699E-4</v>
      </c>
      <c r="E72" s="11">
        <v>1.1201690602804E-2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2.4135417842997098E-2</v>
      </c>
      <c r="D73" s="11">
        <v>9.7492804001185901E-3</v>
      </c>
      <c r="E73" s="11">
        <v>5.8495890524995701E-2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7.5031669276766494E-2</v>
      </c>
      <c r="D74" s="11">
        <v>5.0118817576996898E-2</v>
      </c>
      <c r="E74" s="11">
        <v>0.110882524304883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1.06223285225152E-2</v>
      </c>
      <c r="D75" s="11">
        <v>2.5582490167642799E-3</v>
      </c>
      <c r="E75" s="11">
        <v>4.3009804042597903E-2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1.43423032494557E-2</v>
      </c>
      <c r="D76" s="11">
        <v>7.1809966421405901E-3</v>
      </c>
      <c r="E76" s="11">
        <v>2.84406972172714E-2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2.51815567262107E-2</v>
      </c>
      <c r="D77" s="11">
        <v>1.0919332444884199E-2</v>
      </c>
      <c r="E77" s="11">
        <v>5.6998779263418897E-2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1.6875002873943501E-2</v>
      </c>
      <c r="D78" s="11">
        <v>7.6660620333703702E-3</v>
      </c>
      <c r="E78" s="11">
        <v>3.6736750621582097E-2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1.97187403989613E-2</v>
      </c>
      <c r="D79" s="11">
        <v>9.1929774037868596E-3</v>
      </c>
      <c r="E79" s="11">
        <v>4.1787985380575099E-2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1.26631110473167E-2</v>
      </c>
      <c r="D80" s="11">
        <v>3.9021176070014401E-3</v>
      </c>
      <c r="E80" s="11">
        <v>4.0298416171546302E-2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2.99451693600075E-2</v>
      </c>
      <c r="D81" s="11">
        <v>1.2491658500166199E-2</v>
      </c>
      <c r="E81" s="11">
        <v>7.0054966722365206E-2</v>
      </c>
      <c r="F81" s="15" t="s">
        <v>112</v>
      </c>
    </row>
    <row r="82" spans="1:6" x14ac:dyDescent="0.25">
      <c r="A82" s="12" t="s">
        <v>137</v>
      </c>
      <c r="B82" t="s">
        <v>173</v>
      </c>
      <c r="C82" s="8">
        <v>1.8574238270256001E-2</v>
      </c>
      <c r="D82" s="11">
        <v>4.9969147971897204E-3</v>
      </c>
      <c r="E82" s="11">
        <v>6.6574692889678599E-2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3.1211767938397202E-2</v>
      </c>
      <c r="D83" s="11">
        <v>1.6588314919150901E-2</v>
      </c>
      <c r="E83" s="11">
        <v>5.7966674812858998E-2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7.45825052358552E-3</v>
      </c>
      <c r="D84" s="11">
        <v>1.80998416893075E-3</v>
      </c>
      <c r="E84" s="11">
        <v>3.01993289593331E-2</v>
      </c>
      <c r="F84" s="15" t="s">
        <v>112</v>
      </c>
    </row>
    <row r="85" spans="1:6" x14ac:dyDescent="0.25">
      <c r="A85" s="12" t="s">
        <v>137</v>
      </c>
      <c r="B85" t="s">
        <v>176</v>
      </c>
      <c r="C85" s="8">
        <v>2.7174589320110899E-2</v>
      </c>
      <c r="D85" s="11">
        <v>1.6285649940885299E-2</v>
      </c>
      <c r="E85" s="11">
        <v>4.5010978788144203E-2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1.4223258889885199E-2</v>
      </c>
      <c r="D86" s="11">
        <v>5.2316745121967099E-3</v>
      </c>
      <c r="E86" s="11">
        <v>3.8076992666296799E-2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0.148331724270542</v>
      </c>
      <c r="D87" s="11">
        <v>9.7636824400319594E-2</v>
      </c>
      <c r="E87" s="11">
        <v>0.218961323083256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6.0687986332445001E-2</v>
      </c>
      <c r="D88" s="11">
        <v>3.7188439073804903E-2</v>
      </c>
      <c r="E88" s="11">
        <v>9.7532755815223401E-2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1.4550159070048699E-2</v>
      </c>
      <c r="D89" s="27">
        <v>9.0584102456263294E-3</v>
      </c>
      <c r="E89" s="27">
        <v>2.3293072254228199E-2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</v>
      </c>
      <c r="D90" s="11"/>
      <c r="E90" s="11"/>
      <c r="F90" s="15" t="s">
        <v>94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0</v>
      </c>
      <c r="D92" s="11"/>
      <c r="E92" s="11"/>
      <c r="F92" s="15" t="s">
        <v>94</v>
      </c>
    </row>
    <row r="93" spans="1:6" x14ac:dyDescent="0.25">
      <c r="A93" s="12" t="s">
        <v>180</v>
      </c>
      <c r="B93" t="s">
        <v>184</v>
      </c>
      <c r="C93" s="8">
        <v>1.99548069253495E-2</v>
      </c>
      <c r="D93" s="11">
        <v>8.9801209771472306E-3</v>
      </c>
      <c r="E93" s="11">
        <v>4.3749655519769698E-2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</v>
      </c>
      <c r="D94" s="11"/>
      <c r="E94" s="11"/>
      <c r="F94" s="15" t="s">
        <v>94</v>
      </c>
    </row>
    <row r="95" spans="1:6" x14ac:dyDescent="0.25">
      <c r="A95" s="12" t="s">
        <v>180</v>
      </c>
      <c r="B95" t="s">
        <v>186</v>
      </c>
      <c r="C95" s="8">
        <v>1.1829295943227401E-2</v>
      </c>
      <c r="D95" s="11">
        <v>1.69392152511123E-3</v>
      </c>
      <c r="E95" s="11">
        <v>7.7877647425913701E-2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2.2418030935724E-2</v>
      </c>
      <c r="D96" s="11">
        <v>1.1859842807511199E-2</v>
      </c>
      <c r="E96" s="11">
        <v>4.1976325652239799E-2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4.1454156094164196E-3</v>
      </c>
      <c r="D97" s="11">
        <v>5.6409790848293705E-4</v>
      </c>
      <c r="E97" s="11">
        <v>2.97860074243066E-2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9.6488382474475207E-3</v>
      </c>
      <c r="D98" s="11">
        <v>2.8319836378006098E-3</v>
      </c>
      <c r="E98" s="11">
        <v>3.234230556684E-2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1.41526114058613E-2</v>
      </c>
      <c r="D99" s="11">
        <v>4.2654821929732304E-3</v>
      </c>
      <c r="E99" s="11">
        <v>4.59010510676163E-2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2.66088165807354E-3</v>
      </c>
      <c r="D100" s="11">
        <v>3.3657361867990598E-4</v>
      </c>
      <c r="E100" s="11">
        <v>2.0703947031146801E-2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1.42503367813752E-2</v>
      </c>
      <c r="D101" s="27">
        <v>1.03006435243473E-2</v>
      </c>
      <c r="E101" s="27">
        <v>1.9684384182090699E-2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7.7318307216115998E-3</v>
      </c>
      <c r="D102" s="11">
        <v>1.84439231628643E-3</v>
      </c>
      <c r="E102" s="11">
        <v>3.1813434230234403E-2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8.17968385334783E-3</v>
      </c>
      <c r="D103" s="11">
        <v>2.9357977107738699E-3</v>
      </c>
      <c r="E103" s="11">
        <v>2.2578034280113998E-2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1.12611144123573E-2</v>
      </c>
      <c r="D104" s="11">
        <v>5.7682361064986002E-3</v>
      </c>
      <c r="E104" s="11">
        <v>2.1869601718541801E-2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1.4215108488164501E-2</v>
      </c>
      <c r="D105" s="11">
        <v>6.2843766368836E-3</v>
      </c>
      <c r="E105" s="11">
        <v>3.1833614597717802E-2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1.91451162029289E-2</v>
      </c>
      <c r="D106" s="11">
        <v>9.0577897060913192E-3</v>
      </c>
      <c r="E106" s="11">
        <v>4.0012719456807802E-2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</v>
      </c>
      <c r="D107" s="11"/>
      <c r="E107" s="11"/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9.4224572508247503E-3</v>
      </c>
      <c r="D108" s="11">
        <v>2.7740960461107799E-3</v>
      </c>
      <c r="E108" s="11">
        <v>3.1500879836865198E-2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5.6360369606260298E-3</v>
      </c>
      <c r="D109" s="11">
        <v>1.1569570587195001E-3</v>
      </c>
      <c r="E109" s="11">
        <v>2.6987057713233599E-2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2.0667852861455099E-2</v>
      </c>
      <c r="D110" s="11">
        <v>1.21056398998333E-2</v>
      </c>
      <c r="E110" s="11">
        <v>3.5071051837983598E-2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1.2349444890553E-2</v>
      </c>
      <c r="D111" s="27">
        <v>7.3270163939849302E-3</v>
      </c>
      <c r="E111" s="27">
        <v>2.0742644770051999E-2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7.8527893153036606E-3</v>
      </c>
      <c r="D112" s="11">
        <v>1.0110854357974701E-3</v>
      </c>
      <c r="E112" s="11">
        <v>5.8288938475328698E-2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1.5782262318047299E-2</v>
      </c>
      <c r="D113" s="11">
        <v>8.3643910286239909E-3</v>
      </c>
      <c r="E113" s="11">
        <v>2.9582346142110302E-2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3.7574857828965602E-3</v>
      </c>
      <c r="D114" s="11">
        <v>9.1222655874343501E-4</v>
      </c>
      <c r="E114" s="11">
        <v>1.53409188432179E-2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4.74625572145943E-3</v>
      </c>
      <c r="D115" s="11">
        <v>5.0860162125059005E-4</v>
      </c>
      <c r="E115" s="11">
        <v>4.27806535959602E-2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5.4963362513091897E-3</v>
      </c>
      <c r="D117" s="11">
        <v>6.5803270611774101E-4</v>
      </c>
      <c r="E117" s="11">
        <v>4.4331041904750998E-2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9.6616211578115299E-3</v>
      </c>
      <c r="D118" s="11">
        <v>2.7000775180051301E-3</v>
      </c>
      <c r="E118" s="11">
        <v>3.3960737999355901E-2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9.4638578330818006E-3</v>
      </c>
      <c r="D119" s="11">
        <v>1.1760751219865001E-3</v>
      </c>
      <c r="E119" s="11">
        <v>7.1948495160880505E-2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2.1524288749373399E-2</v>
      </c>
      <c r="D120" s="27">
        <v>1.6870134230323901E-2</v>
      </c>
      <c r="E120" s="27">
        <v>2.74266175514166E-2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1.4322316034137601E-2</v>
      </c>
      <c r="D121" s="11">
        <v>4.9955493561627904E-3</v>
      </c>
      <c r="E121" s="11">
        <v>4.03560414692389E-2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3.8618106283562E-2</v>
      </c>
      <c r="D122" s="11">
        <v>2.5292270144308598E-2</v>
      </c>
      <c r="E122" s="11">
        <v>5.8543277081636098E-2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1.30207393433888E-2</v>
      </c>
      <c r="D123" s="11">
        <v>5.3484290933564103E-3</v>
      </c>
      <c r="E123" s="11">
        <v>3.1352049097597999E-2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1.9417447651879201E-2</v>
      </c>
      <c r="D124" s="11">
        <v>8.5110837365833508E-3</v>
      </c>
      <c r="E124" s="11">
        <v>4.3683806345365103E-2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2.9267782555104098E-3</v>
      </c>
      <c r="D125" s="11">
        <v>3.7329807940931603E-4</v>
      </c>
      <c r="E125" s="11">
        <v>2.2552823629804299E-2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2.3554563270596199E-2</v>
      </c>
      <c r="D126" s="11">
        <v>1.12365095547681E-2</v>
      </c>
      <c r="E126" s="11">
        <v>4.8711061712209902E-2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8.3207028476862798E-3</v>
      </c>
      <c r="D127" s="11">
        <v>2.0191128311688E-3</v>
      </c>
      <c r="E127" s="11">
        <v>3.3626688020694802E-2</v>
      </c>
      <c r="F127" s="15" t="s">
        <v>112</v>
      </c>
    </row>
    <row r="128" spans="1:6" x14ac:dyDescent="0.25">
      <c r="A128" s="12" t="s">
        <v>210</v>
      </c>
      <c r="B128" t="s">
        <v>218</v>
      </c>
      <c r="C128" s="8">
        <v>1.1748054091326799E-2</v>
      </c>
      <c r="D128" s="11">
        <v>5.22898375089064E-3</v>
      </c>
      <c r="E128" s="11">
        <v>2.6180669050959102E-2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3.2650518771055202E-2</v>
      </c>
      <c r="D129" s="11">
        <v>1.86921559907232E-2</v>
      </c>
      <c r="E129" s="11">
        <v>5.6432858383756702E-2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7.7185780815583202E-3</v>
      </c>
      <c r="D130" s="11">
        <v>2.2705824639603299E-3</v>
      </c>
      <c r="E130" s="11">
        <v>2.58990798509251E-2</v>
      </c>
      <c r="F130" s="15" t="s">
        <v>112</v>
      </c>
    </row>
    <row r="131" spans="1:6" x14ac:dyDescent="0.25">
      <c r="A131" s="12" t="s">
        <v>210</v>
      </c>
      <c r="B131" t="s">
        <v>221</v>
      </c>
      <c r="C131" s="8">
        <v>9.0393127034506804E-3</v>
      </c>
      <c r="D131" s="11">
        <v>2.8733491875095499E-3</v>
      </c>
      <c r="E131" s="11">
        <v>2.80645013786592E-2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1.1792993979015899E-2</v>
      </c>
      <c r="D132" s="27">
        <v>7.5025107917638303E-3</v>
      </c>
      <c r="E132" s="27">
        <v>1.8491374947445301E-2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1.8526998030678098E-2</v>
      </c>
      <c r="D133" s="11">
        <v>5.9959434926822198E-3</v>
      </c>
      <c r="E133" s="11">
        <v>5.5777417659532202E-2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1.16062126702439E-2</v>
      </c>
      <c r="D134" s="11">
        <v>2.7343662634787898E-3</v>
      </c>
      <c r="E134" s="11">
        <v>4.7881338061442902E-2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9.9075796352023106E-3</v>
      </c>
      <c r="D135" s="11">
        <v>2.0985959697873901E-3</v>
      </c>
      <c r="E135" s="11">
        <v>4.5450725810564301E-2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7.5933079161674697E-3</v>
      </c>
      <c r="D136" s="11">
        <v>8.9665055781901399E-4</v>
      </c>
      <c r="E136" s="11">
        <v>6.1238575720351802E-2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8.9285033548616392E-3</v>
      </c>
      <c r="D137" s="11">
        <v>1.0414767199837501E-3</v>
      </c>
      <c r="E137" s="11">
        <v>7.2225056424133793E-2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2.4056976200507701E-2</v>
      </c>
      <c r="D138" s="11">
        <v>7.67046580554022E-3</v>
      </c>
      <c r="E138" s="11">
        <v>7.2879208711458907E-2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0</v>
      </c>
      <c r="D139" s="11"/>
      <c r="E139" s="11"/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4.9037101973004203E-3</v>
      </c>
      <c r="D140" s="11">
        <v>5.4676226351288795E-4</v>
      </c>
      <c r="E140" s="11">
        <v>4.2503108838553003E-2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1.2667137450340401E-2</v>
      </c>
      <c r="D141" s="11">
        <v>6.2038055695582397E-3</v>
      </c>
      <c r="E141" s="11">
        <v>2.56901145856776E-2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7.2860223401263096E-3</v>
      </c>
      <c r="D142" s="11">
        <v>9.5388595521897805E-4</v>
      </c>
      <c r="E142" s="11">
        <v>5.3405476146538497E-2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5.1279823975961397E-3</v>
      </c>
      <c r="D144" s="11">
        <v>6.6533299809649297E-4</v>
      </c>
      <c r="E144" s="11">
        <v>3.8373969048374201E-2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2.78847860446679E-2</v>
      </c>
      <c r="D145" s="27">
        <v>1.6026124656078399E-2</v>
      </c>
      <c r="E145" s="27">
        <v>4.8089506349971597E-2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9.2386507526533192E-3</v>
      </c>
      <c r="D146" s="11">
        <v>3.3982465339912199E-3</v>
      </c>
      <c r="E146" s="11">
        <v>2.48662301502885E-2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</v>
      </c>
      <c r="D147" s="11"/>
      <c r="E147" s="11"/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1.0901964176142399E-2</v>
      </c>
      <c r="D148" s="11">
        <v>2.5871697396508699E-3</v>
      </c>
      <c r="E148" s="11">
        <v>4.4740636004710503E-2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3.6280982298151097E-2</v>
      </c>
      <c r="D150" s="11">
        <v>2.0057934946182802E-2</v>
      </c>
      <c r="E150" s="11">
        <v>6.4758275010962305E-2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1.8365147728333499E-2</v>
      </c>
      <c r="D151" s="27">
        <v>1.25740084231211E-2</v>
      </c>
      <c r="E151" s="27">
        <v>2.6751219788844802E-2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2.2407905851302399E-2</v>
      </c>
      <c r="D152" s="11">
        <v>8.0059892366387605E-3</v>
      </c>
      <c r="E152" s="11">
        <v>6.1121053253657E-2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6.4797836912281401E-3</v>
      </c>
      <c r="D153" s="11">
        <v>8.1674804417880195E-4</v>
      </c>
      <c r="E153" s="11">
        <v>4.9464430729569402E-2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3.14618094461366E-2</v>
      </c>
      <c r="D154" s="11">
        <v>1.38567546142344E-2</v>
      </c>
      <c r="E154" s="11">
        <v>6.9849843002252707E-2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1.17300484150229E-2</v>
      </c>
      <c r="D155" s="11">
        <v>4.3514009198368604E-3</v>
      </c>
      <c r="E155" s="11">
        <v>3.1228196639896202E-2</v>
      </c>
      <c r="F155" s="15" t="s">
        <v>112</v>
      </c>
    </row>
    <row r="156" spans="1:6" x14ac:dyDescent="0.25">
      <c r="A156" s="12" t="s">
        <v>241</v>
      </c>
      <c r="B156" t="s">
        <v>246</v>
      </c>
      <c r="C156" s="8">
        <v>1.7419289286089198E-2</v>
      </c>
      <c r="D156" s="11">
        <v>8.2388998856367003E-3</v>
      </c>
      <c r="E156" s="11">
        <v>3.6453151024467598E-2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6.1195929487628899E-2</v>
      </c>
      <c r="D157" s="11">
        <v>3.2031758552681998E-2</v>
      </c>
      <c r="E157" s="11">
        <v>0.113791861859389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5.5038022952406899E-3</v>
      </c>
      <c r="D158" s="11">
        <v>7.1945381051032704E-4</v>
      </c>
      <c r="E158" s="11">
        <v>4.0804768893317203E-2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1.1206365739252599E-2</v>
      </c>
      <c r="D159" s="27">
        <v>6.3760073095349302E-3</v>
      </c>
      <c r="E159" s="27">
        <v>1.96238520527767E-2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1.7683519955707699E-2</v>
      </c>
      <c r="D160" s="11">
        <v>8.3948880742360892E-3</v>
      </c>
      <c r="E160" s="11">
        <v>3.68675628911782E-2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8.1863304516341905E-3</v>
      </c>
      <c r="D161" s="11">
        <v>3.5694877830758599E-3</v>
      </c>
      <c r="E161" s="11">
        <v>1.8662839722506201E-2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2.6032323455862299E-2</v>
      </c>
      <c r="D162" s="27">
        <v>1.8084614950149999E-2</v>
      </c>
      <c r="E162" s="27">
        <v>3.7340015474390899E-2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2.1139193278778199E-2</v>
      </c>
      <c r="D163" s="11">
        <v>9.3962880507552499E-3</v>
      </c>
      <c r="E163" s="11">
        <v>4.6863391885974E-2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2.7211580510387301E-2</v>
      </c>
      <c r="D164" s="10">
        <v>1.8317711262761001E-2</v>
      </c>
      <c r="E164" s="10">
        <v>4.0246685319025602E-2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15</v>
      </c>
    </row>
    <row r="3" spans="1:6" x14ac:dyDescent="0.25">
      <c r="A3" s="1" t="s">
        <v>264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5.0791091702464698E-3</v>
      </c>
      <c r="D12" s="23">
        <v>4.2538356183764699E-3</v>
      </c>
      <c r="E12" s="23">
        <v>6.0635165335114396E-3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3.9703485985133598E-3</v>
      </c>
      <c r="D13" s="27">
        <v>1.2819678777606599E-3</v>
      </c>
      <c r="E13" s="27">
        <v>1.22274374881994E-2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4.1095329655978603E-3</v>
      </c>
      <c r="D14" s="11">
        <v>1.3399988066002001E-3</v>
      </c>
      <c r="E14" s="11">
        <v>1.2531363890340401E-2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5.2601452424982497E-3</v>
      </c>
      <c r="D15" s="27">
        <v>2.4326427902549999E-3</v>
      </c>
      <c r="E15" s="27">
        <v>1.1336753724443401E-2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4.3488442019665704E-3</v>
      </c>
      <c r="D16" s="11">
        <v>1.0327192579806001E-3</v>
      </c>
      <c r="E16" s="11">
        <v>1.8120102536670499E-2</v>
      </c>
      <c r="F16" s="15" t="s">
        <v>112</v>
      </c>
    </row>
    <row r="17" spans="1:6" x14ac:dyDescent="0.25">
      <c r="A17" s="12" t="s">
        <v>108</v>
      </c>
      <c r="B17" t="s">
        <v>110</v>
      </c>
      <c r="C17" s="8">
        <v>5.6778556156603203E-3</v>
      </c>
      <c r="D17" s="11">
        <v>2.2672293054295002E-3</v>
      </c>
      <c r="E17" s="11">
        <v>1.4146391937616401E-2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</v>
      </c>
      <c r="D18" s="11"/>
      <c r="E18" s="11"/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7.3793583664149001E-3</v>
      </c>
      <c r="D19" s="27">
        <v>3.3800825742988298E-3</v>
      </c>
      <c r="E19" s="27">
        <v>1.60344019353276E-2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9.0712323102180997E-3</v>
      </c>
      <c r="D20" s="11">
        <v>3.78810334108918E-3</v>
      </c>
      <c r="E20" s="11">
        <v>2.15630629152231E-2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3.4785599349200398E-3</v>
      </c>
      <c r="D21" s="11">
        <v>7.9378649328298596E-4</v>
      </c>
      <c r="E21" s="11">
        <v>1.51065864897964E-2</v>
      </c>
      <c r="F21" s="15" t="s">
        <v>112</v>
      </c>
    </row>
    <row r="22" spans="1:6" x14ac:dyDescent="0.25">
      <c r="A22" s="12" t="s">
        <v>113</v>
      </c>
      <c r="B22" t="s">
        <v>115</v>
      </c>
      <c r="C22" s="8">
        <v>2.3884011401994398E-3</v>
      </c>
      <c r="D22" s="11">
        <v>2.9916800166544702E-4</v>
      </c>
      <c r="E22" s="11">
        <v>1.8793466930973501E-2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1.75039343900559E-3</v>
      </c>
      <c r="D23" s="27">
        <v>4.2132469824415297E-4</v>
      </c>
      <c r="E23" s="27">
        <v>7.2416357623749103E-3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</v>
      </c>
      <c r="D24" s="11"/>
      <c r="E24" s="11"/>
      <c r="F24" s="15" t="s">
        <v>94</v>
      </c>
    </row>
    <row r="25" spans="1:6" x14ac:dyDescent="0.25">
      <c r="A25" s="12" t="s">
        <v>116</v>
      </c>
      <c r="B25" t="s">
        <v>118</v>
      </c>
      <c r="C25" s="8">
        <v>1.6559469417192301E-3</v>
      </c>
      <c r="D25" s="11">
        <v>2.24321609455015E-4</v>
      </c>
      <c r="E25" s="11">
        <v>1.21135337938468E-2</v>
      </c>
      <c r="F25" s="15" t="s">
        <v>112</v>
      </c>
    </row>
    <row r="26" spans="1:6" x14ac:dyDescent="0.25">
      <c r="A26" s="12" t="s">
        <v>116</v>
      </c>
      <c r="B26" t="s">
        <v>119</v>
      </c>
      <c r="C26" s="8">
        <v>3.4886812305610802E-3</v>
      </c>
      <c r="D26" s="11">
        <v>4.6881756321747999E-4</v>
      </c>
      <c r="E26" s="11">
        <v>2.54652480203993E-2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4.7758705403473699E-3</v>
      </c>
      <c r="D27" s="27">
        <v>1.5401558870004801E-3</v>
      </c>
      <c r="E27" s="27">
        <v>1.47093533447806E-2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1.1145984218771001E-2</v>
      </c>
      <c r="D28" s="11">
        <v>3.3818700850276502E-3</v>
      </c>
      <c r="E28" s="11">
        <v>3.6089515513402601E-2</v>
      </c>
      <c r="F28" s="15" t="s">
        <v>112</v>
      </c>
    </row>
    <row r="29" spans="1:6" x14ac:dyDescent="0.25">
      <c r="A29" s="12" t="s">
        <v>120</v>
      </c>
      <c r="B29" t="s">
        <v>121</v>
      </c>
      <c r="C29" s="8">
        <v>0</v>
      </c>
      <c r="D29" s="11"/>
      <c r="E29" s="11"/>
      <c r="F29" s="15" t="s">
        <v>94</v>
      </c>
    </row>
    <row r="30" spans="1:6" x14ac:dyDescent="0.25">
      <c r="A30" s="12" t="s">
        <v>120</v>
      </c>
      <c r="B30" t="s">
        <v>122</v>
      </c>
      <c r="C30" s="8">
        <v>0</v>
      </c>
      <c r="D30" s="11"/>
      <c r="E30" s="11"/>
      <c r="F30" s="15" t="s">
        <v>94</v>
      </c>
    </row>
    <row r="31" spans="1:6" x14ac:dyDescent="0.25">
      <c r="A31" s="12" t="s">
        <v>120</v>
      </c>
      <c r="B31" t="s">
        <v>123</v>
      </c>
      <c r="C31" s="8">
        <v>3.2988860568409399E-3</v>
      </c>
      <c r="D31" s="11">
        <v>3.9919328194291498E-4</v>
      </c>
      <c r="E31" s="11">
        <v>2.6699017450500701E-2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0</v>
      </c>
      <c r="D32" s="11"/>
      <c r="E32" s="11"/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8.2290181483976998E-3</v>
      </c>
      <c r="D33" s="27">
        <v>5.7669180303128002E-3</v>
      </c>
      <c r="E33" s="27">
        <v>1.17298739352293E-2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</v>
      </c>
      <c r="D34" s="11"/>
      <c r="E34" s="11"/>
      <c r="F34" s="15" t="s">
        <v>94</v>
      </c>
    </row>
    <row r="35" spans="1:6" x14ac:dyDescent="0.25">
      <c r="A35" s="12" t="s">
        <v>125</v>
      </c>
      <c r="B35" t="s">
        <v>127</v>
      </c>
      <c r="C35" s="8">
        <v>2.10545578947846E-3</v>
      </c>
      <c r="D35" s="11">
        <v>2.7708578485923299E-4</v>
      </c>
      <c r="E35" s="11">
        <v>1.5807686914686099E-2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0</v>
      </c>
      <c r="D36" s="11"/>
      <c r="E36" s="11"/>
      <c r="F36" s="15" t="s">
        <v>94</v>
      </c>
    </row>
    <row r="37" spans="1:6" x14ac:dyDescent="0.25">
      <c r="A37" s="12" t="s">
        <v>125</v>
      </c>
      <c r="B37" t="s">
        <v>129</v>
      </c>
      <c r="C37" s="8">
        <v>2.0777539660063898E-3</v>
      </c>
      <c r="D37" s="11">
        <v>2.72540292709897E-4</v>
      </c>
      <c r="E37" s="11">
        <v>1.56528712663642E-2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1.03078385812372E-2</v>
      </c>
      <c r="D38" s="11">
        <v>3.7949393199691798E-3</v>
      </c>
      <c r="E38" s="11">
        <v>2.7687561357838401E-2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9.1677839134938002E-3</v>
      </c>
      <c r="D39" s="11">
        <v>2.7721184138357201E-3</v>
      </c>
      <c r="E39" s="11">
        <v>2.98770632532342E-2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6.7633793702139801E-3</v>
      </c>
      <c r="D40" s="11">
        <v>2.4921344983064499E-3</v>
      </c>
      <c r="E40" s="11">
        <v>1.8221347315024301E-2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1.1190679939038601E-2</v>
      </c>
      <c r="D41" s="11">
        <v>2.6835805134189099E-3</v>
      </c>
      <c r="E41" s="11">
        <v>4.5437113266768102E-2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6.8477741996327496E-3</v>
      </c>
      <c r="D42" s="11">
        <v>1.67222160133705E-3</v>
      </c>
      <c r="E42" s="11">
        <v>2.7598913411743101E-2</v>
      </c>
      <c r="F42" s="15" t="s">
        <v>112</v>
      </c>
    </row>
    <row r="43" spans="1:6" x14ac:dyDescent="0.25">
      <c r="A43" s="12" t="s">
        <v>125</v>
      </c>
      <c r="B43" t="s">
        <v>125</v>
      </c>
      <c r="C43" s="8">
        <v>7.9854752985691699E-3</v>
      </c>
      <c r="D43" s="11">
        <v>3.4826982799125101E-3</v>
      </c>
      <c r="E43" s="11">
        <v>1.8203543320791299E-2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1.1413596733239301E-2</v>
      </c>
      <c r="D44" s="11">
        <v>4.9638407927408796E-3</v>
      </c>
      <c r="E44" s="11">
        <v>2.60246423744902E-2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1.00889771646315E-2</v>
      </c>
      <c r="D45" s="11">
        <v>4.8636445452275804E-3</v>
      </c>
      <c r="E45" s="11">
        <v>2.0810826377378602E-2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5.0554378985859603E-3</v>
      </c>
      <c r="D46" s="27">
        <v>3.7204234458675998E-3</v>
      </c>
      <c r="E46" s="27">
        <v>6.8661994105502101E-3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6.4960481242256696E-3</v>
      </c>
      <c r="D47" s="11">
        <v>8.5973922077863603E-4</v>
      </c>
      <c r="E47" s="11">
        <v>4.7332592960468801E-2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</v>
      </c>
      <c r="D48" s="11"/>
      <c r="E48" s="11"/>
      <c r="F48" s="15" t="s">
        <v>94</v>
      </c>
    </row>
    <row r="49" spans="1:6" x14ac:dyDescent="0.25">
      <c r="A49" s="12" t="s">
        <v>137</v>
      </c>
      <c r="B49" t="s">
        <v>140</v>
      </c>
      <c r="C49" s="8">
        <v>0</v>
      </c>
      <c r="D49" s="11"/>
      <c r="E49" s="11"/>
      <c r="F49" s="15" t="s">
        <v>94</v>
      </c>
    </row>
    <row r="50" spans="1:6" x14ac:dyDescent="0.25">
      <c r="A50" s="12" t="s">
        <v>137</v>
      </c>
      <c r="B50" t="s">
        <v>141</v>
      </c>
      <c r="C50" s="8">
        <v>9.9243851742899201E-3</v>
      </c>
      <c r="D50" s="11">
        <v>1.80694466984047E-3</v>
      </c>
      <c r="E50" s="11">
        <v>5.25871293938849E-2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0</v>
      </c>
      <c r="D51" s="11"/>
      <c r="E51" s="11"/>
      <c r="F51" s="15" t="s">
        <v>94</v>
      </c>
    </row>
    <row r="52" spans="1:6" x14ac:dyDescent="0.25">
      <c r="A52" s="12" t="s">
        <v>137</v>
      </c>
      <c r="B52" t="s">
        <v>143</v>
      </c>
      <c r="C52" s="8">
        <v>0</v>
      </c>
      <c r="D52" s="11"/>
      <c r="E52" s="11"/>
      <c r="F52" s="15" t="s">
        <v>94</v>
      </c>
    </row>
    <row r="53" spans="1:6" x14ac:dyDescent="0.25">
      <c r="A53" s="12" t="s">
        <v>137</v>
      </c>
      <c r="B53" t="s">
        <v>144</v>
      </c>
      <c r="C53" s="8">
        <v>3.4936643523704502E-3</v>
      </c>
      <c r="D53" s="11">
        <v>4.6668030554438398E-4</v>
      </c>
      <c r="E53" s="11">
        <v>2.56504403033419E-2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8.9243850779838103E-3</v>
      </c>
      <c r="D54" s="11">
        <v>2.0868411719524999E-3</v>
      </c>
      <c r="E54" s="11">
        <v>3.7327172027833498E-2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3.71815673701142E-3</v>
      </c>
      <c r="D55" s="11">
        <v>4.8141088425207801E-4</v>
      </c>
      <c r="E55" s="11">
        <v>2.81051059253224E-2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</v>
      </c>
      <c r="D56" s="11"/>
      <c r="E56" s="11"/>
      <c r="F56" s="15" t="s">
        <v>94</v>
      </c>
    </row>
    <row r="57" spans="1:6" x14ac:dyDescent="0.25">
      <c r="A57" s="12" t="s">
        <v>137</v>
      </c>
      <c r="B57" t="s">
        <v>148</v>
      </c>
      <c r="C57" s="8">
        <v>4.6158280649854404E-3</v>
      </c>
      <c r="D57" s="11">
        <v>1.1347325245796801E-3</v>
      </c>
      <c r="E57" s="11">
        <v>1.8577497275127999E-2</v>
      </c>
      <c r="F57" s="15" t="s">
        <v>112</v>
      </c>
    </row>
    <row r="58" spans="1:6" x14ac:dyDescent="0.25">
      <c r="A58" s="12" t="s">
        <v>137</v>
      </c>
      <c r="B58" t="s">
        <v>149</v>
      </c>
      <c r="C58" s="8">
        <v>0</v>
      </c>
      <c r="D58" s="11"/>
      <c r="E58" s="11"/>
      <c r="F58" s="15" t="s">
        <v>94</v>
      </c>
    </row>
    <row r="59" spans="1:6" x14ac:dyDescent="0.25">
      <c r="A59" s="12" t="s">
        <v>137</v>
      </c>
      <c r="B59" t="s">
        <v>150</v>
      </c>
      <c r="C59" s="8">
        <v>0</v>
      </c>
      <c r="D59" s="11"/>
      <c r="E59" s="11"/>
      <c r="F59" s="15" t="s">
        <v>94</v>
      </c>
    </row>
    <row r="60" spans="1:6" x14ac:dyDescent="0.25">
      <c r="A60" s="12" t="s">
        <v>137</v>
      </c>
      <c r="B60" t="s">
        <v>151</v>
      </c>
      <c r="C60" s="8">
        <v>1.2818407966561101E-2</v>
      </c>
      <c r="D60" s="11">
        <v>3.7357681722407199E-3</v>
      </c>
      <c r="E60" s="11">
        <v>4.3029590410406701E-2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0</v>
      </c>
      <c r="D61" s="11"/>
      <c r="E61" s="11"/>
      <c r="F61" s="15" t="s">
        <v>94</v>
      </c>
    </row>
    <row r="62" spans="1:6" x14ac:dyDescent="0.25">
      <c r="A62" s="12" t="s">
        <v>137</v>
      </c>
      <c r="B62" t="s">
        <v>153</v>
      </c>
      <c r="C62" s="8">
        <v>2.9127955173087999E-2</v>
      </c>
      <c r="D62" s="11">
        <v>1.33632797999696E-2</v>
      </c>
      <c r="E62" s="11">
        <v>6.2315616895831601E-2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8.6183355480562995E-3</v>
      </c>
      <c r="D63" s="11">
        <v>1.15393901636352E-3</v>
      </c>
      <c r="E63" s="11">
        <v>6.1399059905792197E-2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1.0996938600989299E-2</v>
      </c>
      <c r="D64" s="11">
        <v>3.3610114646456801E-3</v>
      </c>
      <c r="E64" s="11">
        <v>3.5365436794173997E-2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0</v>
      </c>
      <c r="D65" s="11"/>
      <c r="E65" s="11"/>
      <c r="F65" s="15" t="s">
        <v>94</v>
      </c>
    </row>
    <row r="66" spans="1:6" x14ac:dyDescent="0.25">
      <c r="A66" s="12" t="s">
        <v>137</v>
      </c>
      <c r="B66" t="s">
        <v>157</v>
      </c>
      <c r="C66" s="8">
        <v>3.4709569331327701E-3</v>
      </c>
      <c r="D66" s="11">
        <v>8.5616718734353903E-4</v>
      </c>
      <c r="E66" s="11">
        <v>1.39599073447401E-2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9.8899314281318497E-4</v>
      </c>
      <c r="D67" s="11">
        <v>1.3595438236550599E-4</v>
      </c>
      <c r="E67" s="11">
        <v>7.1560726142521902E-3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6.8022707361180502E-3</v>
      </c>
      <c r="D68" s="11">
        <v>1.6343980021738199E-3</v>
      </c>
      <c r="E68" s="11">
        <v>2.7854754401658001E-2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0</v>
      </c>
      <c r="D69" s="11"/>
      <c r="E69" s="11"/>
      <c r="F69" s="15" t="s">
        <v>94</v>
      </c>
    </row>
    <row r="70" spans="1:6" x14ac:dyDescent="0.25">
      <c r="A70" s="12" t="s">
        <v>137</v>
      </c>
      <c r="B70" t="s">
        <v>161</v>
      </c>
      <c r="C70" s="8">
        <v>4.9292080230204198E-3</v>
      </c>
      <c r="D70" s="11">
        <v>1.08906398734106E-3</v>
      </c>
      <c r="E70" s="11">
        <v>2.2011689124381398E-2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0</v>
      </c>
      <c r="D71" s="11"/>
      <c r="E71" s="11"/>
      <c r="F71" s="15" t="s">
        <v>94</v>
      </c>
    </row>
    <row r="72" spans="1:6" x14ac:dyDescent="0.25">
      <c r="A72" s="12" t="s">
        <v>137</v>
      </c>
      <c r="B72" t="s">
        <v>163</v>
      </c>
      <c r="C72" s="8">
        <v>0</v>
      </c>
      <c r="D72" s="11"/>
      <c r="E72" s="11"/>
      <c r="F72" s="15" t="s">
        <v>94</v>
      </c>
    </row>
    <row r="73" spans="1:6" x14ac:dyDescent="0.25">
      <c r="A73" s="12" t="s">
        <v>137</v>
      </c>
      <c r="B73" t="s">
        <v>164</v>
      </c>
      <c r="C73" s="8">
        <v>0</v>
      </c>
      <c r="D73" s="11"/>
      <c r="E73" s="11"/>
      <c r="F73" s="15" t="s">
        <v>94</v>
      </c>
    </row>
    <row r="74" spans="1:6" x14ac:dyDescent="0.25">
      <c r="A74" s="12" t="s">
        <v>137</v>
      </c>
      <c r="B74" t="s">
        <v>165</v>
      </c>
      <c r="C74" s="8">
        <v>2.7603668968789598E-2</v>
      </c>
      <c r="D74" s="11">
        <v>1.30211798155011E-2</v>
      </c>
      <c r="E74" s="11">
        <v>5.7564674267722403E-2</v>
      </c>
      <c r="F74" s="15" t="s">
        <v>112</v>
      </c>
    </row>
    <row r="75" spans="1:6" x14ac:dyDescent="0.25">
      <c r="A75" s="12" t="s">
        <v>137</v>
      </c>
      <c r="B75" t="s">
        <v>166</v>
      </c>
      <c r="C75" s="8">
        <v>3.9978095001630704E-3</v>
      </c>
      <c r="D75" s="11">
        <v>5.2173897820985903E-4</v>
      </c>
      <c r="E75" s="11">
        <v>2.9939362981162499E-2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4.9165964835786499E-3</v>
      </c>
      <c r="D76" s="11">
        <v>1.20639329519217E-3</v>
      </c>
      <c r="E76" s="11">
        <v>1.9811019311744001E-2</v>
      </c>
      <c r="F76" s="15" t="s">
        <v>112</v>
      </c>
    </row>
    <row r="77" spans="1:6" x14ac:dyDescent="0.25">
      <c r="A77" s="12" t="s">
        <v>137</v>
      </c>
      <c r="B77" t="s">
        <v>168</v>
      </c>
      <c r="C77" s="8">
        <v>0</v>
      </c>
      <c r="D77" s="11"/>
      <c r="E77" s="11"/>
      <c r="F77" s="15" t="s">
        <v>94</v>
      </c>
    </row>
    <row r="78" spans="1:6" x14ac:dyDescent="0.25">
      <c r="A78" s="12" t="s">
        <v>137</v>
      </c>
      <c r="B78" t="s">
        <v>169</v>
      </c>
      <c r="C78" s="8">
        <v>4.85637459318584E-3</v>
      </c>
      <c r="D78" s="11">
        <v>1.1604380620614E-3</v>
      </c>
      <c r="E78" s="11">
        <v>2.0086956311772101E-2</v>
      </c>
      <c r="F78" s="15" t="s">
        <v>112</v>
      </c>
    </row>
    <row r="79" spans="1:6" x14ac:dyDescent="0.25">
      <c r="A79" s="12" t="s">
        <v>137</v>
      </c>
      <c r="B79" t="s">
        <v>170</v>
      </c>
      <c r="C79" s="8">
        <v>0</v>
      </c>
      <c r="D79" s="11"/>
      <c r="E79" s="11"/>
      <c r="F79" s="15" t="s">
        <v>94</v>
      </c>
    </row>
    <row r="80" spans="1:6" x14ac:dyDescent="0.25">
      <c r="A80" s="12" t="s">
        <v>137</v>
      </c>
      <c r="B80" t="s">
        <v>171</v>
      </c>
      <c r="C80" s="8">
        <v>2.8417653264533002E-3</v>
      </c>
      <c r="D80" s="11">
        <v>3.83964501697784E-4</v>
      </c>
      <c r="E80" s="11">
        <v>2.07063401511677E-2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1.1898767076085099E-2</v>
      </c>
      <c r="D81" s="11">
        <v>3.6139496372946298E-3</v>
      </c>
      <c r="E81" s="11">
        <v>3.8443370132124503E-2</v>
      </c>
      <c r="F81" s="15" t="s">
        <v>112</v>
      </c>
    </row>
    <row r="82" spans="1:6" x14ac:dyDescent="0.25">
      <c r="A82" s="12" t="s">
        <v>137</v>
      </c>
      <c r="B82" t="s">
        <v>173</v>
      </c>
      <c r="C82" s="8">
        <v>0</v>
      </c>
      <c r="D82" s="11"/>
      <c r="E82" s="11"/>
      <c r="F82" s="15" t="s">
        <v>94</v>
      </c>
    </row>
    <row r="83" spans="1:6" x14ac:dyDescent="0.25">
      <c r="A83" s="12" t="s">
        <v>137</v>
      </c>
      <c r="B83" t="s">
        <v>174</v>
      </c>
      <c r="C83" s="8">
        <v>8.2955411853517392E-3</v>
      </c>
      <c r="D83" s="11">
        <v>2.16564423915073E-3</v>
      </c>
      <c r="E83" s="11">
        <v>3.1233131649500499E-2</v>
      </c>
      <c r="F83" s="15" t="s">
        <v>112</v>
      </c>
    </row>
    <row r="84" spans="1:6" x14ac:dyDescent="0.25">
      <c r="A84" s="12" t="s">
        <v>137</v>
      </c>
      <c r="B84" t="s">
        <v>175</v>
      </c>
      <c r="C84" s="8">
        <v>0</v>
      </c>
      <c r="D84" s="11"/>
      <c r="E84" s="11"/>
      <c r="F84" s="15" t="s">
        <v>94</v>
      </c>
    </row>
    <row r="85" spans="1:6" x14ac:dyDescent="0.25">
      <c r="A85" s="12" t="s">
        <v>137</v>
      </c>
      <c r="B85" t="s">
        <v>176</v>
      </c>
      <c r="C85" s="8">
        <v>1.91657231955744E-3</v>
      </c>
      <c r="D85" s="11">
        <v>4.6168348241500302E-4</v>
      </c>
      <c r="E85" s="11">
        <v>7.9198798103427698E-3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7.9825365908924306E-3</v>
      </c>
      <c r="D86" s="11">
        <v>1.9327119155012301E-3</v>
      </c>
      <c r="E86" s="11">
        <v>3.2355760638968202E-2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2.4936661202044599E-2</v>
      </c>
      <c r="D87" s="11">
        <v>7.9948276612327607E-3</v>
      </c>
      <c r="E87" s="11">
        <v>7.5063322834729496E-2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3.32359371473502E-3</v>
      </c>
      <c r="D88" s="11">
        <v>4.5456375275481302E-4</v>
      </c>
      <c r="E88" s="11">
        <v>2.3868416442251499E-2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4.5855812950425104E-3</v>
      </c>
      <c r="D89" s="27">
        <v>2.0269245234014301E-3</v>
      </c>
      <c r="E89" s="27">
        <v>1.0340651897188099E-2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8.6811290343694805E-3</v>
      </c>
      <c r="D90" s="11">
        <v>2.5001010176404202E-3</v>
      </c>
      <c r="E90" s="11">
        <v>2.9688758850644498E-2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0</v>
      </c>
      <c r="D92" s="11"/>
      <c r="E92" s="11"/>
      <c r="F92" s="15" t="s">
        <v>94</v>
      </c>
    </row>
    <row r="93" spans="1:6" x14ac:dyDescent="0.25">
      <c r="A93" s="12" t="s">
        <v>180</v>
      </c>
      <c r="B93" t="s">
        <v>184</v>
      </c>
      <c r="C93" s="8">
        <v>2.88276778043556E-3</v>
      </c>
      <c r="D93" s="11">
        <v>3.93730704271503E-4</v>
      </c>
      <c r="E93" s="11">
        <v>2.0779592135136801E-2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0</v>
      </c>
      <c r="D94" s="11"/>
      <c r="E94" s="11"/>
      <c r="F94" s="15" t="s">
        <v>94</v>
      </c>
    </row>
    <row r="95" spans="1:6" x14ac:dyDescent="0.25">
      <c r="A95" s="12" t="s">
        <v>180</v>
      </c>
      <c r="B95" t="s">
        <v>186</v>
      </c>
      <c r="C95" s="8">
        <v>4.2854338275938996E-3</v>
      </c>
      <c r="D95" s="11">
        <v>4.8067971410831699E-4</v>
      </c>
      <c r="E95" s="11">
        <v>3.7088694846819703E-2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5.6294943346774599E-3</v>
      </c>
      <c r="D96" s="11">
        <v>1.56197004526886E-3</v>
      </c>
      <c r="E96" s="11">
        <v>2.00762684335625E-2</v>
      </c>
      <c r="F96" s="15" t="s">
        <v>112</v>
      </c>
    </row>
    <row r="97" spans="1:6" x14ac:dyDescent="0.25">
      <c r="A97" s="12" t="s">
        <v>180</v>
      </c>
      <c r="B97" t="s">
        <v>188</v>
      </c>
      <c r="C97" s="8">
        <v>7.88613976109751E-3</v>
      </c>
      <c r="D97" s="11">
        <v>2.5092340168644299E-3</v>
      </c>
      <c r="E97" s="11">
        <v>2.4501915822167899E-2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0</v>
      </c>
      <c r="D98" s="11"/>
      <c r="E98" s="11"/>
      <c r="F98" s="15" t="s">
        <v>94</v>
      </c>
    </row>
    <row r="99" spans="1:6" x14ac:dyDescent="0.25">
      <c r="A99" s="12" t="s">
        <v>180</v>
      </c>
      <c r="B99" t="s">
        <v>190</v>
      </c>
      <c r="C99" s="8">
        <v>9.9148069281589004E-3</v>
      </c>
      <c r="D99" s="11">
        <v>2.9654664055032199E-3</v>
      </c>
      <c r="E99" s="11">
        <v>3.26166383299746E-2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</v>
      </c>
      <c r="D100" s="11"/>
      <c r="E100" s="11"/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4.2944043264727004E-3</v>
      </c>
      <c r="D101" s="27">
        <v>2.3594212993263302E-3</v>
      </c>
      <c r="E101" s="27">
        <v>7.8038714339538602E-3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</v>
      </c>
      <c r="D102" s="11"/>
      <c r="E102" s="11"/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1.73436478938443E-3</v>
      </c>
      <c r="D103" s="11">
        <v>2.26919964944172E-4</v>
      </c>
      <c r="E103" s="11">
        <v>1.3124410085894199E-2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5.4805353699241104E-3</v>
      </c>
      <c r="D104" s="11">
        <v>2.0077137950524301E-3</v>
      </c>
      <c r="E104" s="11">
        <v>1.4870922636641399E-2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5.7012230112501103E-3</v>
      </c>
      <c r="D105" s="11">
        <v>1.3219254001905099E-3</v>
      </c>
      <c r="E105" s="11">
        <v>2.4236253940842799E-2</v>
      </c>
      <c r="F105" s="15" t="s">
        <v>112</v>
      </c>
    </row>
    <row r="106" spans="1:6" x14ac:dyDescent="0.25">
      <c r="A106" s="12" t="s">
        <v>192</v>
      </c>
      <c r="B106" t="s">
        <v>192</v>
      </c>
      <c r="C106" s="8">
        <v>0</v>
      </c>
      <c r="D106" s="11"/>
      <c r="E106" s="11"/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</v>
      </c>
      <c r="D107" s="11"/>
      <c r="E107" s="11"/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</v>
      </c>
      <c r="D108" s="11"/>
      <c r="E108" s="11"/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</v>
      </c>
      <c r="D109" s="11"/>
      <c r="E109" s="11"/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6.4606561236432696E-3</v>
      </c>
      <c r="D110" s="11">
        <v>2.61038361120866E-3</v>
      </c>
      <c r="E110" s="11">
        <v>1.5899485803843701E-2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3.6215031934076799E-3</v>
      </c>
      <c r="D111" s="27">
        <v>1.3910403882889399E-3</v>
      </c>
      <c r="E111" s="27">
        <v>9.3947536103449608E-3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</v>
      </c>
      <c r="D112" s="11"/>
      <c r="E112" s="11"/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4.4694547348243102E-3</v>
      </c>
      <c r="D113" s="11">
        <v>1.30026329963817E-3</v>
      </c>
      <c r="E113" s="11">
        <v>1.5245148766377699E-2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4.7652581086072799E-3</v>
      </c>
      <c r="D114" s="11">
        <v>1.11540466360504E-3</v>
      </c>
      <c r="E114" s="11">
        <v>2.0117711204102499E-2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0</v>
      </c>
      <c r="D115" s="11"/>
      <c r="E115" s="11"/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6.2233072742406501E-3</v>
      </c>
      <c r="D118" s="11">
        <v>8.36948857130905E-4</v>
      </c>
      <c r="E118" s="11">
        <v>4.47230702120852E-2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4.3938717405166304E-3</v>
      </c>
      <c r="D120" s="27">
        <v>2.5682072137910802E-3</v>
      </c>
      <c r="E120" s="27">
        <v>7.5075800704415196E-3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2.2701286147254099E-2</v>
      </c>
      <c r="D121" s="11">
        <v>8.9875231911254096E-3</v>
      </c>
      <c r="E121" s="11">
        <v>5.6154709251991501E-2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3.1021967484897201E-3</v>
      </c>
      <c r="D122" s="11">
        <v>7.6218039442345798E-4</v>
      </c>
      <c r="E122" s="11">
        <v>1.25363071703398E-2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2.9814636027859802E-3</v>
      </c>
      <c r="D123" s="11">
        <v>4.0185448063314699E-4</v>
      </c>
      <c r="E123" s="11">
        <v>2.1759789786975701E-2</v>
      </c>
      <c r="F123" s="15" t="s">
        <v>112</v>
      </c>
    </row>
    <row r="124" spans="1:6" x14ac:dyDescent="0.25">
      <c r="A124" s="12" t="s">
        <v>210</v>
      </c>
      <c r="B124" t="s">
        <v>214</v>
      </c>
      <c r="C124" s="8">
        <v>8.8274139174725798E-3</v>
      </c>
      <c r="D124" s="11">
        <v>2.5291260774023402E-3</v>
      </c>
      <c r="E124" s="11">
        <v>3.03333666040277E-2</v>
      </c>
      <c r="F124" s="15" t="s">
        <v>112</v>
      </c>
    </row>
    <row r="125" spans="1:6" x14ac:dyDescent="0.25">
      <c r="A125" s="12" t="s">
        <v>210</v>
      </c>
      <c r="B125" t="s">
        <v>215</v>
      </c>
      <c r="C125" s="8">
        <v>6.3895934846357697E-3</v>
      </c>
      <c r="D125" s="11">
        <v>8.1876185048035996E-4</v>
      </c>
      <c r="E125" s="11">
        <v>4.8041744641331402E-2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1.4974074785501601E-3</v>
      </c>
      <c r="D126" s="11">
        <v>2.0136340017279399E-4</v>
      </c>
      <c r="E126" s="11">
        <v>1.1043099149361401E-2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1.6120903888412199E-3</v>
      </c>
      <c r="D127" s="11">
        <v>2.1158751994134801E-4</v>
      </c>
      <c r="E127" s="11">
        <v>1.2169718629597001E-2</v>
      </c>
      <c r="F127" s="15" t="s">
        <v>112</v>
      </c>
    </row>
    <row r="128" spans="1:6" x14ac:dyDescent="0.25">
      <c r="A128" s="12" t="s">
        <v>210</v>
      </c>
      <c r="B128" t="s">
        <v>218</v>
      </c>
      <c r="C128" s="8">
        <v>9.9885643229334306E-4</v>
      </c>
      <c r="D128" s="11">
        <v>1.34843482088987E-4</v>
      </c>
      <c r="E128" s="11">
        <v>7.3583112920279402E-3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3.46585378131336E-3</v>
      </c>
      <c r="D129" s="11">
        <v>8.0877274017628498E-4</v>
      </c>
      <c r="E129" s="11">
        <v>1.4723676225266E-2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</v>
      </c>
      <c r="D130" s="11"/>
      <c r="E130" s="11"/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</v>
      </c>
      <c r="D131" s="11"/>
      <c r="E131" s="11"/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7.6580163797983799E-4</v>
      </c>
      <c r="D132" s="27">
        <v>1.5820141890322901E-4</v>
      </c>
      <c r="E132" s="27">
        <v>3.6983649179187701E-3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</v>
      </c>
      <c r="D133" s="11"/>
      <c r="E133" s="11"/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5.32530270854385E-3</v>
      </c>
      <c r="D134" s="11">
        <v>6.3665159484609796E-4</v>
      </c>
      <c r="E134" s="11">
        <v>4.3056084250272901E-2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</v>
      </c>
      <c r="D135" s="11"/>
      <c r="E135" s="11"/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</v>
      </c>
      <c r="D137" s="11"/>
      <c r="E137" s="11"/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</v>
      </c>
      <c r="D138" s="11"/>
      <c r="E138" s="11"/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</v>
      </c>
      <c r="D139" s="11"/>
      <c r="E139" s="11"/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</v>
      </c>
      <c r="D140" s="11"/>
      <c r="E140" s="11"/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1.31842484899091E-3</v>
      </c>
      <c r="D141" s="11">
        <v>1.8298421417963E-4</v>
      </c>
      <c r="E141" s="11">
        <v>9.4329484507143496E-3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</v>
      </c>
      <c r="D142" s="11"/>
      <c r="E142" s="11"/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</v>
      </c>
      <c r="D144" s="11"/>
      <c r="E144" s="11"/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6.34781205914538E-3</v>
      </c>
      <c r="D145" s="27">
        <v>2.5861148156522602E-3</v>
      </c>
      <c r="E145" s="27">
        <v>1.54961692660248E-2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2.7546216323300799E-3</v>
      </c>
      <c r="D146" s="11">
        <v>3.6259873135668702E-4</v>
      </c>
      <c r="E146" s="11">
        <v>2.0601344423569201E-2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1.8315089925470599E-2</v>
      </c>
      <c r="D147" s="11">
        <v>4.1862977100843302E-3</v>
      </c>
      <c r="E147" s="11">
        <v>7.6467038083305003E-2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3.5732684442116298E-3</v>
      </c>
      <c r="D148" s="11">
        <v>4.4355923741421199E-4</v>
      </c>
      <c r="E148" s="11">
        <v>2.8163677889201599E-2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6.2675176604121202E-3</v>
      </c>
      <c r="D150" s="11">
        <v>1.9884562679773001E-3</v>
      </c>
      <c r="E150" s="11">
        <v>1.9574305672962498E-2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1.7696137404585499E-3</v>
      </c>
      <c r="D151" s="27">
        <v>5.7266763974963902E-4</v>
      </c>
      <c r="E151" s="27">
        <v>5.45467090858577E-3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2.3686395651515198E-3</v>
      </c>
      <c r="D152" s="11">
        <v>3.1485310387747902E-4</v>
      </c>
      <c r="E152" s="11">
        <v>1.7583633488440501E-2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0</v>
      </c>
      <c r="D153" s="11"/>
      <c r="E153" s="11"/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</v>
      </c>
      <c r="D154" s="11"/>
      <c r="E154" s="11"/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</v>
      </c>
      <c r="D155" s="11"/>
      <c r="E155" s="11"/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3.0484269862209199E-3</v>
      </c>
      <c r="D156" s="11">
        <v>7.5580065261460997E-4</v>
      </c>
      <c r="E156" s="11">
        <v>1.221046667148E-2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4.6311792559333197E-3</v>
      </c>
      <c r="D157" s="11">
        <v>5.9176439839667497E-4</v>
      </c>
      <c r="E157" s="11">
        <v>3.5270746796449398E-2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</v>
      </c>
      <c r="D158" s="11"/>
      <c r="E158" s="11"/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7.33859229232717E-3</v>
      </c>
      <c r="D159" s="27">
        <v>3.3899045028386501E-3</v>
      </c>
      <c r="E159" s="27">
        <v>1.5813874995978E-2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8.7444776349222698E-3</v>
      </c>
      <c r="D160" s="11">
        <v>2.6875445559395202E-3</v>
      </c>
      <c r="E160" s="11">
        <v>2.8067779284550499E-2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7.0627088191447598E-3</v>
      </c>
      <c r="D161" s="11">
        <v>2.5076739884573001E-3</v>
      </c>
      <c r="E161" s="11">
        <v>1.97280439366962E-2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1.49835974575461E-2</v>
      </c>
      <c r="D162" s="27">
        <v>7.23538942423692E-3</v>
      </c>
      <c r="E162" s="27">
        <v>3.0771991333725501E-2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6.1668661425365598E-3</v>
      </c>
      <c r="D163" s="11">
        <v>1.47226876819179E-3</v>
      </c>
      <c r="E163" s="11">
        <v>2.54495128857515E-2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1.60276809455407E-2</v>
      </c>
      <c r="D164" s="10">
        <v>7.46506981485494E-3</v>
      </c>
      <c r="E164" s="10">
        <v>3.4074627367158598E-2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16</v>
      </c>
    </row>
    <row r="3" spans="1:6" x14ac:dyDescent="0.25">
      <c r="A3" s="1" t="s">
        <v>265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2.6430322713088299E-2</v>
      </c>
      <c r="D12" s="23">
        <v>2.4691685730390399E-2</v>
      </c>
      <c r="E12" s="23">
        <v>2.8287833053760002E-2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2.0994517541257699E-2</v>
      </c>
      <c r="D13" s="27">
        <v>1.08691207465847E-2</v>
      </c>
      <c r="E13" s="27">
        <v>4.0169412724981403E-2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2.1840696636911801E-2</v>
      </c>
      <c r="D14" s="11">
        <v>1.13654132872337E-2</v>
      </c>
      <c r="E14" s="11">
        <v>4.1564930332446598E-2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3.0196661771044301E-2</v>
      </c>
      <c r="D15" s="27">
        <v>2.1406357471813901E-2</v>
      </c>
      <c r="E15" s="27">
        <v>4.2440070830224302E-2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1.42529368715577E-2</v>
      </c>
      <c r="D16" s="11">
        <v>7.16709366097902E-3</v>
      </c>
      <c r="E16" s="11">
        <v>2.81456955122119E-2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4.6896011536940903E-2</v>
      </c>
      <c r="D17" s="11">
        <v>3.1797324731436101E-2</v>
      </c>
      <c r="E17" s="11">
        <v>6.8655788281879904E-2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</v>
      </c>
      <c r="D18" s="11"/>
      <c r="E18" s="11"/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1.26906305483609E-2</v>
      </c>
      <c r="D19" s="27">
        <v>7.7763935673300999E-3</v>
      </c>
      <c r="E19" s="27">
        <v>2.0645766591044602E-2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1.4476713499538401E-2</v>
      </c>
      <c r="D20" s="11">
        <v>7.9667649924176007E-3</v>
      </c>
      <c r="E20" s="11">
        <v>2.61658820784079E-2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7.4421291772196899E-3</v>
      </c>
      <c r="D21" s="11">
        <v>2.65444358561511E-3</v>
      </c>
      <c r="E21" s="11">
        <v>2.0686015528544498E-2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2.3610445599658698E-2</v>
      </c>
      <c r="D22" s="11">
        <v>8.7842102089381695E-3</v>
      </c>
      <c r="E22" s="11">
        <v>6.1898141023814003E-2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4.0332245641320097E-2</v>
      </c>
      <c r="D23" s="27">
        <v>2.7134999476895599E-2</v>
      </c>
      <c r="E23" s="27">
        <v>5.9555120875339103E-2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4.4686595737800497E-2</v>
      </c>
      <c r="D24" s="11">
        <v>1.9810610127702299E-2</v>
      </c>
      <c r="E24" s="11">
        <v>9.7686063753297206E-2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4.3144636907739398E-2</v>
      </c>
      <c r="D25" s="11">
        <v>2.6850849625252499E-2</v>
      </c>
      <c r="E25" s="11">
        <v>6.8628626458110506E-2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3.7740019368628398E-2</v>
      </c>
      <c r="D26" s="11">
        <v>1.4419216947957499E-2</v>
      </c>
      <c r="E26" s="11">
        <v>9.5137657561288502E-2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3.6722010629871599E-2</v>
      </c>
      <c r="D27" s="27">
        <v>2.6955628857755199E-2</v>
      </c>
      <c r="E27" s="27">
        <v>4.9845617728196498E-2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4.0146315729220103E-2</v>
      </c>
      <c r="D28" s="11">
        <v>2.1845687779041899E-2</v>
      </c>
      <c r="E28" s="11">
        <v>7.2639301162742406E-2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2.1637797081206899E-2</v>
      </c>
      <c r="D29" s="11">
        <v>8.2306201705035498E-3</v>
      </c>
      <c r="E29" s="11">
        <v>5.5658798691811603E-2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2.4134893132548699E-2</v>
      </c>
      <c r="D30" s="11">
        <v>1.4681004286515101E-2</v>
      </c>
      <c r="E30" s="11">
        <v>3.9433010017632601E-2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9.1717823357612104E-3</v>
      </c>
      <c r="D31" s="11">
        <v>2.8045435463896402E-3</v>
      </c>
      <c r="E31" s="11">
        <v>2.9566150709681101E-2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6.9318112527119405E-2</v>
      </c>
      <c r="D32" s="11">
        <v>4.7437964115454603E-2</v>
      </c>
      <c r="E32" s="11">
        <v>0.100228326033759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2.9685704811420001E-2</v>
      </c>
      <c r="D33" s="27">
        <v>2.4796547750397701E-2</v>
      </c>
      <c r="E33" s="27">
        <v>3.5503765392613899E-2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4.6418288659731702E-2</v>
      </c>
      <c r="D34" s="11">
        <v>2.7152121631867299E-2</v>
      </c>
      <c r="E34" s="11">
        <v>7.8255379317030901E-2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3.0946255381474101E-2</v>
      </c>
      <c r="D35" s="11">
        <v>1.46357283884831E-2</v>
      </c>
      <c r="E35" s="11">
        <v>6.4248568020093003E-2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1.66014137390566E-2</v>
      </c>
      <c r="D36" s="11">
        <v>5.5541784681293598E-3</v>
      </c>
      <c r="E36" s="11">
        <v>4.8548832156466201E-2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5.8708834763542501E-2</v>
      </c>
      <c r="D37" s="11">
        <v>3.5076278760274103E-2</v>
      </c>
      <c r="E37" s="11">
        <v>9.6668620960123894E-2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2.8801940407305701E-2</v>
      </c>
      <c r="D38" s="11">
        <v>1.6261952483855199E-2</v>
      </c>
      <c r="E38" s="11">
        <v>5.0515266670041498E-2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2.40179036669422E-2</v>
      </c>
      <c r="D39" s="11">
        <v>1.08137377899622E-2</v>
      </c>
      <c r="E39" s="11">
        <v>5.2489538074237299E-2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4.3004457847996003E-2</v>
      </c>
      <c r="D40" s="11">
        <v>2.8177322636782302E-2</v>
      </c>
      <c r="E40" s="11">
        <v>6.5111015840879694E-2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2.0720944027485599E-2</v>
      </c>
      <c r="D41" s="11">
        <v>8.1757123385393093E-3</v>
      </c>
      <c r="E41" s="11">
        <v>5.1516354837981997E-2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4.2179840411031198E-2</v>
      </c>
      <c r="D42" s="11">
        <v>2.58416517338825E-2</v>
      </c>
      <c r="E42" s="11">
        <v>6.8125343562181001E-2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2.7334975313720301E-2</v>
      </c>
      <c r="D43" s="11">
        <v>1.63331213825555E-2</v>
      </c>
      <c r="E43" s="11">
        <v>4.5405509655655103E-2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2.8958476929693298E-2</v>
      </c>
      <c r="D44" s="11">
        <v>1.6861675461012901E-2</v>
      </c>
      <c r="E44" s="11">
        <v>4.9298522011355199E-2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2.6636209365689299E-2</v>
      </c>
      <c r="D45" s="11">
        <v>1.6600865596952199E-2</v>
      </c>
      <c r="E45" s="11">
        <v>4.24759636020305E-2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1.8733998817381501E-2</v>
      </c>
      <c r="D46" s="27">
        <v>1.62159417692266E-2</v>
      </c>
      <c r="E46" s="27">
        <v>2.1634468095014198E-2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1.20088042542939E-2</v>
      </c>
      <c r="D47" s="11">
        <v>2.7851799170696698E-3</v>
      </c>
      <c r="E47" s="11">
        <v>5.02392414612364E-2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1.70607114002875E-2</v>
      </c>
      <c r="D48" s="11">
        <v>6.2593639354297497E-3</v>
      </c>
      <c r="E48" s="11">
        <v>4.5645047347596002E-2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2.6071186940880699E-2</v>
      </c>
      <c r="D49" s="11">
        <v>7.5629802144169898E-3</v>
      </c>
      <c r="E49" s="11">
        <v>8.5950224740265493E-2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8.4529979320852999E-3</v>
      </c>
      <c r="D50" s="11">
        <v>1.87266216764716E-3</v>
      </c>
      <c r="E50" s="11">
        <v>3.7292027530899399E-2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1.0346728399076899E-2</v>
      </c>
      <c r="D51" s="11">
        <v>3.0479400210881402E-3</v>
      </c>
      <c r="E51" s="11">
        <v>3.4518489914077702E-2</v>
      </c>
      <c r="F51" s="15" t="s">
        <v>112</v>
      </c>
    </row>
    <row r="52" spans="1:6" x14ac:dyDescent="0.25">
      <c r="A52" s="12" t="s">
        <v>137</v>
      </c>
      <c r="B52" t="s">
        <v>143</v>
      </c>
      <c r="C52" s="8">
        <v>1.7201501229665399E-2</v>
      </c>
      <c r="D52" s="11">
        <v>4.1521143326434702E-3</v>
      </c>
      <c r="E52" s="11">
        <v>6.8444149670100096E-2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2.0170875811356799E-2</v>
      </c>
      <c r="D53" s="11">
        <v>8.7280506965400507E-3</v>
      </c>
      <c r="E53" s="11">
        <v>4.5920735613739598E-2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2.0423618825596901E-2</v>
      </c>
      <c r="D54" s="11">
        <v>4.2294202948865304E-3</v>
      </c>
      <c r="E54" s="11">
        <v>9.2843100711174797E-2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1.8268177259186402E-2</v>
      </c>
      <c r="D55" s="11">
        <v>6.3560489216805396E-3</v>
      </c>
      <c r="E55" s="11">
        <v>5.1351550297720101E-2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2.2599703984002399E-3</v>
      </c>
      <c r="D56" s="11">
        <v>2.9023938642435201E-4</v>
      </c>
      <c r="E56" s="11">
        <v>1.7365225316541E-2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2.6246920392527101E-2</v>
      </c>
      <c r="D57" s="11">
        <v>1.4832399522617499E-2</v>
      </c>
      <c r="E57" s="11">
        <v>4.6035204156897297E-2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1.13995545680366E-2</v>
      </c>
      <c r="D58" s="11">
        <v>4.1386495331152901E-3</v>
      </c>
      <c r="E58" s="11">
        <v>3.10025226088417E-2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1.5683639389214101E-2</v>
      </c>
      <c r="D59" s="11">
        <v>3.5301733075989001E-3</v>
      </c>
      <c r="E59" s="11">
        <v>6.6870466038954496E-2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6.0427865687522203E-2</v>
      </c>
      <c r="D60" s="11">
        <v>3.6120282422769601E-2</v>
      </c>
      <c r="E60" s="11">
        <v>9.9406496667982805E-2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1.5630350742977601E-2</v>
      </c>
      <c r="D61" s="11">
        <v>6.3814149343683797E-3</v>
      </c>
      <c r="E61" s="11">
        <v>3.7774657087236103E-2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4.0834414976110199E-2</v>
      </c>
      <c r="D62" s="11">
        <v>2.56140462855339E-2</v>
      </c>
      <c r="E62" s="11">
        <v>6.4500333757028697E-2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2.2212909574064899E-2</v>
      </c>
      <c r="D63" s="11">
        <v>8.1465246180483595E-3</v>
      </c>
      <c r="E63" s="11">
        <v>5.9119648540516503E-2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1.3536400001005399E-2</v>
      </c>
      <c r="D64" s="11">
        <v>5.4135934189260496E-3</v>
      </c>
      <c r="E64" s="11">
        <v>3.3437295750008998E-2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1.1165079943255799E-2</v>
      </c>
      <c r="D65" s="11">
        <v>2.5776684438720198E-3</v>
      </c>
      <c r="E65" s="11">
        <v>4.7012703717932001E-2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2.0904920331735299E-2</v>
      </c>
      <c r="D66" s="11">
        <v>9.0971243998223903E-3</v>
      </c>
      <c r="E66" s="11">
        <v>4.7307188761126703E-2</v>
      </c>
      <c r="F66" s="15" t="s">
        <v>112</v>
      </c>
    </row>
    <row r="67" spans="1:6" x14ac:dyDescent="0.25">
      <c r="A67" s="12" t="s">
        <v>137</v>
      </c>
      <c r="B67" t="s">
        <v>158</v>
      </c>
      <c r="C67" s="8">
        <v>1.32726819588391E-2</v>
      </c>
      <c r="D67" s="11">
        <v>5.4885097955554296E-3</v>
      </c>
      <c r="E67" s="11">
        <v>3.1744493976409403E-2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4.54087229741333E-2</v>
      </c>
      <c r="D68" s="11">
        <v>2.2027120690584701E-2</v>
      </c>
      <c r="E68" s="11">
        <v>9.1292833543677301E-2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1.4032928258563299E-2</v>
      </c>
      <c r="D69" s="11">
        <v>5.24322002205723E-3</v>
      </c>
      <c r="E69" s="11">
        <v>3.7009450605537397E-2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2.7380977334887101E-2</v>
      </c>
      <c r="D70" s="11">
        <v>1.24699660852598E-2</v>
      </c>
      <c r="E70" s="11">
        <v>5.9055636970703797E-2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1.1160964084360301E-2</v>
      </c>
      <c r="D71" s="11">
        <v>3.1123882530267998E-3</v>
      </c>
      <c r="E71" s="11">
        <v>3.9204472997422399E-2</v>
      </c>
      <c r="F71" s="15" t="s">
        <v>112</v>
      </c>
    </row>
    <row r="72" spans="1:6" x14ac:dyDescent="0.25">
      <c r="A72" s="12" t="s">
        <v>137</v>
      </c>
      <c r="B72" t="s">
        <v>163</v>
      </c>
      <c r="C72" s="8">
        <v>3.5972969172471399E-2</v>
      </c>
      <c r="D72" s="11">
        <v>1.5719873036512899E-2</v>
      </c>
      <c r="E72" s="11">
        <v>8.0193693025110493E-2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8.9726291510712295E-3</v>
      </c>
      <c r="D73" s="11">
        <v>2.7712100863645501E-3</v>
      </c>
      <c r="E73" s="11">
        <v>2.8652858905945801E-2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3.1034322590263699E-2</v>
      </c>
      <c r="D74" s="11">
        <v>1.6067544419972098E-2</v>
      </c>
      <c r="E74" s="11">
        <v>5.9105060021880998E-2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1.51631366050638E-2</v>
      </c>
      <c r="D75" s="11">
        <v>4.4297330896151902E-3</v>
      </c>
      <c r="E75" s="11">
        <v>5.0582588874455298E-2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9.4090215170095793E-3</v>
      </c>
      <c r="D76" s="11">
        <v>4.41824307921673E-3</v>
      </c>
      <c r="E76" s="11">
        <v>1.9924482541889998E-2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3.2099012406891801E-2</v>
      </c>
      <c r="D77" s="11">
        <v>1.54889391714715E-2</v>
      </c>
      <c r="E77" s="11">
        <v>6.5339286716370307E-2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1.25003626567979E-2</v>
      </c>
      <c r="D78" s="11">
        <v>5.3774000875475604E-3</v>
      </c>
      <c r="E78" s="11">
        <v>2.8785415632377499E-2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1.77791326667983E-2</v>
      </c>
      <c r="D79" s="11">
        <v>8.3593303790583592E-3</v>
      </c>
      <c r="E79" s="11">
        <v>3.74132592635203E-2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1.4147232192521699E-2</v>
      </c>
      <c r="D80" s="11">
        <v>5.12298096945322E-3</v>
      </c>
      <c r="E80" s="11">
        <v>3.8453492823146002E-2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2.4838753987476599E-3</v>
      </c>
      <c r="D81" s="11">
        <v>3.3639386907453699E-4</v>
      </c>
      <c r="E81" s="11">
        <v>1.8092400525623199E-2</v>
      </c>
      <c r="F81" s="15" t="s">
        <v>112</v>
      </c>
    </row>
    <row r="82" spans="1:6" x14ac:dyDescent="0.25">
      <c r="A82" s="12" t="s">
        <v>137</v>
      </c>
      <c r="B82" t="s">
        <v>173</v>
      </c>
      <c r="C82" s="8">
        <v>2.84150925619884E-2</v>
      </c>
      <c r="D82" s="11">
        <v>8.3943470705096293E-3</v>
      </c>
      <c r="E82" s="11">
        <v>9.1766893743430902E-2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2.6565370826414299E-2</v>
      </c>
      <c r="D83" s="11">
        <v>1.50353221581788E-2</v>
      </c>
      <c r="E83" s="11">
        <v>4.65197938517884E-2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6.1570006694690697E-3</v>
      </c>
      <c r="D84" s="11">
        <v>1.8618759058624101E-3</v>
      </c>
      <c r="E84" s="11">
        <v>2.0160335894887801E-2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2.1623219176233801E-2</v>
      </c>
      <c r="D85" s="11">
        <v>1.3426887256190999E-2</v>
      </c>
      <c r="E85" s="11">
        <v>3.4647221325504803E-2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2.9204247462958199E-2</v>
      </c>
      <c r="D86" s="11">
        <v>1.1730542956659901E-2</v>
      </c>
      <c r="E86" s="11">
        <v>7.0840836100838703E-2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2.8082852780422399E-2</v>
      </c>
      <c r="D87" s="11">
        <v>9.6105797146949501E-3</v>
      </c>
      <c r="E87" s="11">
        <v>7.9220235892471194E-2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4.5826595933051197E-2</v>
      </c>
      <c r="D88" s="11">
        <v>2.78403364084839E-2</v>
      </c>
      <c r="E88" s="11">
        <v>7.4541900612447004E-2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1.55485023364657E-2</v>
      </c>
      <c r="D89" s="27">
        <v>1.04194306095781E-2</v>
      </c>
      <c r="E89" s="27">
        <v>2.3143363795812499E-2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5.1984530094369603E-3</v>
      </c>
      <c r="D90" s="11">
        <v>6.5084681247646204E-4</v>
      </c>
      <c r="E90" s="11">
        <v>4.0241643558062597E-2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8.9516536526350905E-3</v>
      </c>
      <c r="D92" s="11">
        <v>1.7015152169897901E-3</v>
      </c>
      <c r="E92" s="11">
        <v>4.56809399083309E-2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1.6537298460436001E-2</v>
      </c>
      <c r="D93" s="11">
        <v>5.3010878878203202E-3</v>
      </c>
      <c r="E93" s="11">
        <v>5.03834888412742E-2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6.3957281118859899E-3</v>
      </c>
      <c r="D94" s="11">
        <v>8.0921960840788301E-4</v>
      </c>
      <c r="E94" s="11">
        <v>4.8670528040293599E-2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1.40643049663114E-2</v>
      </c>
      <c r="D95" s="11">
        <v>4.1394751660192904E-3</v>
      </c>
      <c r="E95" s="11">
        <v>4.6669801731064803E-2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1.8690638021152499E-2</v>
      </c>
      <c r="D96" s="11">
        <v>9.9389141724355208E-3</v>
      </c>
      <c r="E96" s="11">
        <v>3.4877229717070503E-2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2.8399589290107101E-2</v>
      </c>
      <c r="D97" s="11">
        <v>1.2555645824324901E-2</v>
      </c>
      <c r="E97" s="11">
        <v>6.2962136159253501E-2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7.3184205725651602E-3</v>
      </c>
      <c r="D98" s="11">
        <v>2.1310135771496598E-3</v>
      </c>
      <c r="E98" s="11">
        <v>2.4819170636159901E-2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3.3253510505802698E-3</v>
      </c>
      <c r="D99" s="11">
        <v>4.3491308231304097E-4</v>
      </c>
      <c r="E99" s="11">
        <v>2.4946253874789701E-2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2.6529198839811498E-2</v>
      </c>
      <c r="D100" s="11">
        <v>1.10883468073178E-2</v>
      </c>
      <c r="E100" s="11">
        <v>6.21211982529212E-2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2.5050573275652799E-2</v>
      </c>
      <c r="D101" s="27">
        <v>1.9897789988167099E-2</v>
      </c>
      <c r="E101" s="27">
        <v>3.14948554354222E-2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1.9475698696157999E-2</v>
      </c>
      <c r="D102" s="11">
        <v>8.6269700569788395E-3</v>
      </c>
      <c r="E102" s="11">
        <v>4.3370263101053401E-2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9.3452128000204703E-3</v>
      </c>
      <c r="D103" s="11">
        <v>3.2668665614146702E-3</v>
      </c>
      <c r="E103" s="11">
        <v>2.6433035174379001E-2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3.07205789744344E-2</v>
      </c>
      <c r="D104" s="11">
        <v>1.82008766664573E-2</v>
      </c>
      <c r="E104" s="11">
        <v>5.1401251004399899E-2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4.1777009030905199E-2</v>
      </c>
      <c r="D105" s="11">
        <v>2.5860845062636001E-2</v>
      </c>
      <c r="E105" s="11">
        <v>6.6816949470736506E-2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2.9430555995096998E-2</v>
      </c>
      <c r="D106" s="11">
        <v>1.6596097202885698E-2</v>
      </c>
      <c r="E106" s="11">
        <v>5.1668949610403497E-2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1.8324402549119E-2</v>
      </c>
      <c r="D107" s="11">
        <v>8.3786488477907897E-3</v>
      </c>
      <c r="E107" s="11">
        <v>3.9604597939310697E-2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2.13330486670361E-2</v>
      </c>
      <c r="D108" s="11">
        <v>7.09288593750723E-3</v>
      </c>
      <c r="E108" s="11">
        <v>6.2366956775375099E-2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2.14185248642502E-2</v>
      </c>
      <c r="D109" s="11">
        <v>8.8301853594229592E-3</v>
      </c>
      <c r="E109" s="11">
        <v>5.1028917902052703E-2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2.1385554551016799E-2</v>
      </c>
      <c r="D110" s="11">
        <v>1.3357518330710499E-2</v>
      </c>
      <c r="E110" s="11">
        <v>3.4071920357730399E-2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4.1206452638262198E-2</v>
      </c>
      <c r="D111" s="27">
        <v>3.0055797804508001E-2</v>
      </c>
      <c r="E111" s="27">
        <v>5.6254056043946003E-2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1.1662457252330401E-2</v>
      </c>
      <c r="D112" s="11">
        <v>3.6033134918374201E-3</v>
      </c>
      <c r="E112" s="11">
        <v>3.7075910312345098E-2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4.77841770894291E-2</v>
      </c>
      <c r="D113" s="11">
        <v>3.1148003437079099E-2</v>
      </c>
      <c r="E113" s="11">
        <v>7.26395631152192E-2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2.7133007998362099E-2</v>
      </c>
      <c r="D114" s="11">
        <v>1.36217303175302E-2</v>
      </c>
      <c r="E114" s="11">
        <v>5.3321537465678998E-2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3.07157165260694E-2</v>
      </c>
      <c r="D115" s="11">
        <v>1.3096676010388299E-2</v>
      </c>
      <c r="E115" s="11">
        <v>7.0348171779368002E-2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3.90651025673363E-2</v>
      </c>
      <c r="D116" s="11">
        <v>9.9906036101337393E-3</v>
      </c>
      <c r="E116" s="11">
        <v>0.14072458633773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7.6247180365463005E-2</v>
      </c>
      <c r="D117" s="11">
        <v>3.6053348835513997E-2</v>
      </c>
      <c r="E117" s="11">
        <v>0.15408793333739201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3.67264196324113E-2</v>
      </c>
      <c r="D118" s="11">
        <v>1.7123368937284399E-2</v>
      </c>
      <c r="E118" s="11">
        <v>7.7012873014825095E-2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9.7610183828320107E-3</v>
      </c>
      <c r="D119" s="11">
        <v>2.1999919992570301E-3</v>
      </c>
      <c r="E119" s="11">
        <v>4.2208843081473699E-2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4.75038343327829E-2</v>
      </c>
      <c r="D120" s="27">
        <v>4.0753562225028302E-2</v>
      </c>
      <c r="E120" s="27">
        <v>5.5307730725638403E-2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5.8587532269368497E-2</v>
      </c>
      <c r="D121" s="11">
        <v>3.4488133563821702E-2</v>
      </c>
      <c r="E121" s="11">
        <v>9.7820808941686002E-2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4.3358905191961901E-2</v>
      </c>
      <c r="D122" s="11">
        <v>2.7713389593108401E-2</v>
      </c>
      <c r="E122" s="11">
        <v>6.7226341946703794E-2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4.0876834133555903E-2</v>
      </c>
      <c r="D123" s="11">
        <v>2.55699248218852E-2</v>
      </c>
      <c r="E123" s="11">
        <v>6.4738137132254001E-2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5.3674505599658202E-2</v>
      </c>
      <c r="D124" s="11">
        <v>3.4897199842389898E-2</v>
      </c>
      <c r="E124" s="11">
        <v>8.1700094659134095E-2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4.7523238444474702E-2</v>
      </c>
      <c r="D125" s="11">
        <v>2.7692192432112801E-2</v>
      </c>
      <c r="E125" s="11">
        <v>8.0381721891318605E-2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6.1954070703398298E-2</v>
      </c>
      <c r="D126" s="11">
        <v>4.3154379460403798E-2</v>
      </c>
      <c r="E126" s="11">
        <v>8.8188795284895899E-2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4.5824427182350302E-2</v>
      </c>
      <c r="D127" s="11">
        <v>2.6831093507527999E-2</v>
      </c>
      <c r="E127" s="11">
        <v>7.7196331942363999E-2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4.3827573481204599E-2</v>
      </c>
      <c r="D128" s="11">
        <v>2.6280743234955699E-2</v>
      </c>
      <c r="E128" s="11">
        <v>7.2220934924501407E-2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4.8736581876729503E-2</v>
      </c>
      <c r="D129" s="11">
        <v>2.81906586181686E-2</v>
      </c>
      <c r="E129" s="11">
        <v>8.2978206904016596E-2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5.0268250266534503E-2</v>
      </c>
      <c r="D130" s="11">
        <v>3.3176637769356698E-2</v>
      </c>
      <c r="E130" s="11">
        <v>7.5477558936808506E-2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4.2364390827907598E-2</v>
      </c>
      <c r="D131" s="11">
        <v>2.5759401020143301E-2</v>
      </c>
      <c r="E131" s="11">
        <v>6.8916092088683295E-2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3.7822430792940703E-2</v>
      </c>
      <c r="D132" s="27">
        <v>2.9079973071952401E-2</v>
      </c>
      <c r="E132" s="27">
        <v>4.9060370455185603E-2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6.5490162099489602E-2</v>
      </c>
      <c r="D133" s="11">
        <v>3.2837732255377998E-2</v>
      </c>
      <c r="E133" s="11">
        <v>0.12636850434008401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2.2977148468971701E-2</v>
      </c>
      <c r="D134" s="11">
        <v>8.0010025623733893E-3</v>
      </c>
      <c r="E134" s="11">
        <v>6.4172014102598499E-2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1.88296691170898E-2</v>
      </c>
      <c r="D135" s="11">
        <v>5.4236311226428099E-3</v>
      </c>
      <c r="E135" s="11">
        <v>6.32646983436643E-2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1.6403029084221199E-2</v>
      </c>
      <c r="D136" s="11">
        <v>5.9559013046506402E-3</v>
      </c>
      <c r="E136" s="11">
        <v>4.4357529101044901E-2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1.71736599479302E-2</v>
      </c>
      <c r="D137" s="11">
        <v>3.0668257269231901E-3</v>
      </c>
      <c r="E137" s="11">
        <v>9.0292347124838399E-2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2.3006286615228001E-2</v>
      </c>
      <c r="D138" s="11">
        <v>9.0988921331260405E-3</v>
      </c>
      <c r="E138" s="11">
        <v>5.69490480425415E-2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4.3808788790037502E-2</v>
      </c>
      <c r="D139" s="11">
        <v>1.72429648399311E-2</v>
      </c>
      <c r="E139" s="11">
        <v>0.106853755893145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8.8340738311949701E-3</v>
      </c>
      <c r="D140" s="11">
        <v>1.0792214683355201E-3</v>
      </c>
      <c r="E140" s="11">
        <v>6.8491490815255504E-2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4.2670078801873498E-2</v>
      </c>
      <c r="D141" s="11">
        <v>2.8493198067299601E-2</v>
      </c>
      <c r="E141" s="11">
        <v>6.3440096253116196E-2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4.5374261983822398E-2</v>
      </c>
      <c r="D142" s="11">
        <v>2.0342200941059999E-2</v>
      </c>
      <c r="E142" s="11">
        <v>9.8124186706627398E-2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5.1832871422765797E-2</v>
      </c>
      <c r="D144" s="11">
        <v>2.7850800836692599E-2</v>
      </c>
      <c r="E144" s="11">
        <v>9.4459149108516396E-2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4.7914358674970403E-2</v>
      </c>
      <c r="D145" s="27">
        <v>3.5563062178200502E-2</v>
      </c>
      <c r="E145" s="27">
        <v>6.4269483213641801E-2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2.99026859754958E-2</v>
      </c>
      <c r="D146" s="11">
        <v>1.6986164660944401E-2</v>
      </c>
      <c r="E146" s="11">
        <v>5.2120346881090698E-2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3.5788466606710402E-2</v>
      </c>
      <c r="D147" s="11">
        <v>1.75039223107352E-2</v>
      </c>
      <c r="E147" s="11">
        <v>7.17776150309727E-2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4.5873123452518101E-2</v>
      </c>
      <c r="D148" s="11">
        <v>1.5777797393990999E-2</v>
      </c>
      <c r="E148" s="11">
        <v>0.126023339144647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1.8345928160127999E-2</v>
      </c>
      <c r="D149" s="11">
        <v>7.5479868901148599E-3</v>
      </c>
      <c r="E149" s="11">
        <v>4.3907694640471603E-2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6.0485063766927201E-2</v>
      </c>
      <c r="D150" s="11">
        <v>4.2310215379469003E-2</v>
      </c>
      <c r="E150" s="11">
        <v>8.5767939029738199E-2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4.1407234643374799E-2</v>
      </c>
      <c r="D151" s="27">
        <v>3.2356234118976999E-2</v>
      </c>
      <c r="E151" s="27">
        <v>5.2851782708921297E-2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5.8223246745866902E-2</v>
      </c>
      <c r="D152" s="11">
        <v>3.2665991592025698E-2</v>
      </c>
      <c r="E152" s="11">
        <v>0.101674331747062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2.9240270941236299E-2</v>
      </c>
      <c r="D153" s="11">
        <v>1.41455932362082E-2</v>
      </c>
      <c r="E153" s="11">
        <v>5.94707228031542E-2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1.9566681946850201E-2</v>
      </c>
      <c r="D154" s="11">
        <v>8.6109143883114098E-3</v>
      </c>
      <c r="E154" s="11">
        <v>4.3845129006426897E-2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3.3337185719228501E-2</v>
      </c>
      <c r="D155" s="11">
        <v>2.0394121336307199E-2</v>
      </c>
      <c r="E155" s="11">
        <v>5.4041372512101497E-2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5.07890920571612E-2</v>
      </c>
      <c r="D156" s="11">
        <v>3.3825653125279999E-2</v>
      </c>
      <c r="E156" s="11">
        <v>7.5594031905882694E-2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4.7270557356016103E-2</v>
      </c>
      <c r="D157" s="11">
        <v>2.1898489105618101E-2</v>
      </c>
      <c r="E157" s="11">
        <v>9.9061972084716995E-2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8.5676139092048895E-2</v>
      </c>
      <c r="D158" s="11">
        <v>4.4031702078181301E-2</v>
      </c>
      <c r="E158" s="11">
        <v>0.160110506796768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4.5977363678304101E-2</v>
      </c>
      <c r="D159" s="27">
        <v>3.1869544519640303E-2</v>
      </c>
      <c r="E159" s="27">
        <v>6.5905209901181899E-2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5.32321067145946E-2</v>
      </c>
      <c r="D160" s="11">
        <v>3.0396607653959899E-2</v>
      </c>
      <c r="E160" s="11">
        <v>9.1602093244858698E-2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4.1988087893921201E-2</v>
      </c>
      <c r="D161" s="11">
        <v>2.6185887121158099E-2</v>
      </c>
      <c r="E161" s="11">
        <v>6.6673427316308806E-2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1.7361914952247801E-2</v>
      </c>
      <c r="D162" s="27">
        <v>1.1064550071148699E-2</v>
      </c>
      <c r="E162" s="27">
        <v>2.7145031617220799E-2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1.65215703966579E-2</v>
      </c>
      <c r="D163" s="11">
        <v>6.7301446466943296E-3</v>
      </c>
      <c r="E163" s="11">
        <v>3.9984712537583102E-2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1.833427638603E-2</v>
      </c>
      <c r="D164" s="10">
        <v>1.10147293135752E-2</v>
      </c>
      <c r="E164" s="10">
        <v>3.03684771391581E-2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17</v>
      </c>
    </row>
    <row r="3" spans="1:6" x14ac:dyDescent="0.25">
      <c r="A3" s="1" t="s">
        <v>266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4.6909179705943299E-3</v>
      </c>
      <c r="D12" s="23">
        <v>3.8400302685869699E-3</v>
      </c>
      <c r="E12" s="23">
        <v>5.7292640511238096E-3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4.7304714504241398E-3</v>
      </c>
      <c r="D13" s="27">
        <v>1.95481865315578E-3</v>
      </c>
      <c r="E13" s="27">
        <v>1.1402255772904501E-2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4.6984507347007298E-3</v>
      </c>
      <c r="D14" s="11">
        <v>1.9236892758294499E-3</v>
      </c>
      <c r="E14" s="11">
        <v>1.1429740217272499E-2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3.9572390961210699E-3</v>
      </c>
      <c r="D15" s="27">
        <v>1.60343709540147E-3</v>
      </c>
      <c r="E15" s="27">
        <v>9.7326748603509608E-3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2.3329076862907798E-3</v>
      </c>
      <c r="D16" s="11">
        <v>3.1815429651937201E-4</v>
      </c>
      <c r="E16" s="11">
        <v>1.68907757851646E-2</v>
      </c>
      <c r="F16" s="15" t="s">
        <v>112</v>
      </c>
    </row>
    <row r="17" spans="1:6" x14ac:dyDescent="0.25">
      <c r="A17" s="12" t="s">
        <v>108</v>
      </c>
      <c r="B17" t="s">
        <v>110</v>
      </c>
      <c r="C17" s="8">
        <v>5.1317348936720996E-3</v>
      </c>
      <c r="D17" s="11">
        <v>1.90144533638131E-3</v>
      </c>
      <c r="E17" s="11">
        <v>1.37741007440028E-2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</v>
      </c>
      <c r="D18" s="11"/>
      <c r="E18" s="11"/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1.65657014509099E-3</v>
      </c>
      <c r="D19" s="27">
        <v>4.0953935412080603E-4</v>
      </c>
      <c r="E19" s="27">
        <v>6.6754013824197704E-3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2.3973529293499101E-3</v>
      </c>
      <c r="D20" s="11">
        <v>5.8794024790459704E-4</v>
      </c>
      <c r="E20" s="11">
        <v>9.7211503533147902E-3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</v>
      </c>
      <c r="D21" s="11"/>
      <c r="E21" s="11"/>
      <c r="F21" s="15" t="s">
        <v>94</v>
      </c>
    </row>
    <row r="22" spans="1:6" x14ac:dyDescent="0.25">
      <c r="A22" s="12" t="s">
        <v>113</v>
      </c>
      <c r="B22" t="s">
        <v>115</v>
      </c>
      <c r="C22" s="8">
        <v>0</v>
      </c>
      <c r="D22" s="11"/>
      <c r="E22" s="11"/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7.9909823009670106E-3</v>
      </c>
      <c r="D23" s="27">
        <v>2.6321772828860001E-3</v>
      </c>
      <c r="E23" s="27">
        <v>2.3997189544899999E-2</v>
      </c>
      <c r="F23" s="29" t="s">
        <v>112</v>
      </c>
    </row>
    <row r="24" spans="1:6" x14ac:dyDescent="0.25">
      <c r="A24" s="12" t="s">
        <v>116</v>
      </c>
      <c r="B24" t="s">
        <v>117</v>
      </c>
      <c r="C24" s="8">
        <v>1.15718379703956E-2</v>
      </c>
      <c r="D24" s="11">
        <v>2.2192954610312601E-3</v>
      </c>
      <c r="E24" s="11">
        <v>5.8044972681550802E-2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9.3853649057957199E-3</v>
      </c>
      <c r="D25" s="11">
        <v>2.86761109155162E-3</v>
      </c>
      <c r="E25" s="11">
        <v>3.0267555250154898E-2</v>
      </c>
      <c r="F25" s="15" t="s">
        <v>112</v>
      </c>
    </row>
    <row r="26" spans="1:6" x14ac:dyDescent="0.25">
      <c r="A26" s="12" t="s">
        <v>116</v>
      </c>
      <c r="B26" t="s">
        <v>119</v>
      </c>
      <c r="C26" s="8">
        <v>0</v>
      </c>
      <c r="D26" s="11"/>
      <c r="E26" s="11"/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1.83078012200015E-3</v>
      </c>
      <c r="D27" s="27">
        <v>4.2132248051808898E-4</v>
      </c>
      <c r="E27" s="27">
        <v>7.9179720213874705E-3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3.1071940117272799E-3</v>
      </c>
      <c r="D28" s="11">
        <v>4.2716656185196001E-4</v>
      </c>
      <c r="E28" s="11">
        <v>2.2227710843323902E-2</v>
      </c>
      <c r="F28" s="15" t="s">
        <v>112</v>
      </c>
    </row>
    <row r="29" spans="1:6" x14ac:dyDescent="0.25">
      <c r="A29" s="12" t="s">
        <v>120</v>
      </c>
      <c r="B29" t="s">
        <v>121</v>
      </c>
      <c r="C29" s="8">
        <v>0</v>
      </c>
      <c r="D29" s="11"/>
      <c r="E29" s="11"/>
      <c r="F29" s="15" t="s">
        <v>94</v>
      </c>
    </row>
    <row r="30" spans="1:6" x14ac:dyDescent="0.25">
      <c r="A30" s="12" t="s">
        <v>120</v>
      </c>
      <c r="B30" t="s">
        <v>122</v>
      </c>
      <c r="C30" s="8">
        <v>1.5118591995877599E-3</v>
      </c>
      <c r="D30" s="11">
        <v>2.0639830052721E-4</v>
      </c>
      <c r="E30" s="11">
        <v>1.09835973139436E-2</v>
      </c>
      <c r="F30" s="15" t="s">
        <v>112</v>
      </c>
    </row>
    <row r="31" spans="1:6" x14ac:dyDescent="0.25">
      <c r="A31" s="12" t="s">
        <v>120</v>
      </c>
      <c r="B31" t="s">
        <v>123</v>
      </c>
      <c r="C31" s="8">
        <v>0</v>
      </c>
      <c r="D31" s="11"/>
      <c r="E31" s="11"/>
      <c r="F31" s="15" t="s">
        <v>94</v>
      </c>
    </row>
    <row r="32" spans="1:6" x14ac:dyDescent="0.25">
      <c r="A32" s="12" t="s">
        <v>120</v>
      </c>
      <c r="B32" t="s">
        <v>124</v>
      </c>
      <c r="C32" s="8">
        <v>0</v>
      </c>
      <c r="D32" s="11"/>
      <c r="E32" s="11"/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4.9344215993862104E-3</v>
      </c>
      <c r="D33" s="27">
        <v>2.7982539572375602E-3</v>
      </c>
      <c r="E33" s="27">
        <v>8.6871186421682307E-3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</v>
      </c>
      <c r="D34" s="11"/>
      <c r="E34" s="11"/>
      <c r="F34" s="15" t="s">
        <v>94</v>
      </c>
    </row>
    <row r="35" spans="1:6" x14ac:dyDescent="0.25">
      <c r="A35" s="12" t="s">
        <v>125</v>
      </c>
      <c r="B35" t="s">
        <v>127</v>
      </c>
      <c r="C35" s="8">
        <v>0</v>
      </c>
      <c r="D35" s="11"/>
      <c r="E35" s="11"/>
      <c r="F35" s="15" t="s">
        <v>94</v>
      </c>
    </row>
    <row r="36" spans="1:6" x14ac:dyDescent="0.25">
      <c r="A36" s="12" t="s">
        <v>125</v>
      </c>
      <c r="B36" t="s">
        <v>128</v>
      </c>
      <c r="C36" s="8">
        <v>0</v>
      </c>
      <c r="D36" s="11"/>
      <c r="E36" s="11"/>
      <c r="F36" s="15" t="s">
        <v>94</v>
      </c>
    </row>
    <row r="37" spans="1:6" x14ac:dyDescent="0.25">
      <c r="A37" s="12" t="s">
        <v>125</v>
      </c>
      <c r="B37" t="s">
        <v>129</v>
      </c>
      <c r="C37" s="8">
        <v>2.4361380633771E-3</v>
      </c>
      <c r="D37" s="11">
        <v>3.1871989967228602E-4</v>
      </c>
      <c r="E37" s="11">
        <v>1.83622547373633E-2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3.4925533416024701E-3</v>
      </c>
      <c r="D38" s="11">
        <v>4.71959944071596E-4</v>
      </c>
      <c r="E38" s="11">
        <v>2.53548682186981E-2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2.6027499988963902E-3</v>
      </c>
      <c r="D39" s="11">
        <v>3.45405451647174E-4</v>
      </c>
      <c r="E39" s="11">
        <v>1.93273983368954E-2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2.6170328593616899E-3</v>
      </c>
      <c r="D40" s="11">
        <v>3.5828929265451501E-4</v>
      </c>
      <c r="E40" s="11">
        <v>1.88469787859715E-2</v>
      </c>
      <c r="F40" s="15" t="s">
        <v>112</v>
      </c>
    </row>
    <row r="41" spans="1:6" x14ac:dyDescent="0.25">
      <c r="A41" s="12" t="s">
        <v>125</v>
      </c>
      <c r="B41" t="s">
        <v>133</v>
      </c>
      <c r="C41" s="8">
        <v>4.5902042386364601E-3</v>
      </c>
      <c r="D41" s="11">
        <v>5.9185378191213198E-4</v>
      </c>
      <c r="E41" s="11">
        <v>3.4663112643254203E-2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0</v>
      </c>
      <c r="D42" s="11"/>
      <c r="E42" s="11"/>
      <c r="F42" s="15" t="s">
        <v>94</v>
      </c>
    </row>
    <row r="43" spans="1:6" x14ac:dyDescent="0.25">
      <c r="A43" s="12" t="s">
        <v>125</v>
      </c>
      <c r="B43" t="s">
        <v>125</v>
      </c>
      <c r="C43" s="8">
        <v>4.1160780027664004E-3</v>
      </c>
      <c r="D43" s="11">
        <v>1.2430916628612301E-3</v>
      </c>
      <c r="E43" s="11">
        <v>1.3538991546100601E-2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</v>
      </c>
      <c r="D44" s="11"/>
      <c r="E44" s="11"/>
      <c r="F44" s="15" t="s">
        <v>94</v>
      </c>
    </row>
    <row r="45" spans="1:6" x14ac:dyDescent="0.25">
      <c r="A45" s="12" t="s">
        <v>125</v>
      </c>
      <c r="B45" t="s">
        <v>136</v>
      </c>
      <c r="C45" s="8">
        <v>1.2637453030131401E-2</v>
      </c>
      <c r="D45" s="11">
        <v>5.7031106324925401E-3</v>
      </c>
      <c r="E45" s="11">
        <v>2.77677143753551E-2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5.5671995261085501E-3</v>
      </c>
      <c r="D46" s="27">
        <v>4.1022360256963604E-3</v>
      </c>
      <c r="E46" s="27">
        <v>7.55135431421419E-3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</v>
      </c>
      <c r="D47" s="11"/>
      <c r="E47" s="11"/>
      <c r="F47" s="15" t="s">
        <v>94</v>
      </c>
    </row>
    <row r="48" spans="1:6" x14ac:dyDescent="0.25">
      <c r="A48" s="12" t="s">
        <v>137</v>
      </c>
      <c r="B48" t="s">
        <v>139</v>
      </c>
      <c r="C48" s="8">
        <v>2.1163846558602201E-3</v>
      </c>
      <c r="D48" s="11">
        <v>2.9067767719180202E-4</v>
      </c>
      <c r="E48" s="11">
        <v>1.52343654720137E-2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8.2438383782395402E-3</v>
      </c>
      <c r="D49" s="11">
        <v>1.0998791152120101E-3</v>
      </c>
      <c r="E49" s="11">
        <v>5.9046530082149197E-2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0</v>
      </c>
      <c r="D50" s="11"/>
      <c r="E50" s="11"/>
      <c r="F50" s="15" t="s">
        <v>94</v>
      </c>
    </row>
    <row r="51" spans="1:6" x14ac:dyDescent="0.25">
      <c r="A51" s="12" t="s">
        <v>137</v>
      </c>
      <c r="B51" t="s">
        <v>142</v>
      </c>
      <c r="C51" s="8">
        <v>8.1089912209260703E-3</v>
      </c>
      <c r="D51" s="11">
        <v>2.1247257805481899E-3</v>
      </c>
      <c r="E51" s="11">
        <v>3.0433828025867499E-2</v>
      </c>
      <c r="F51" s="15" t="s">
        <v>112</v>
      </c>
    </row>
    <row r="52" spans="1:6" x14ac:dyDescent="0.25">
      <c r="A52" s="12" t="s">
        <v>137</v>
      </c>
      <c r="B52" t="s">
        <v>143</v>
      </c>
      <c r="C52" s="8">
        <v>0</v>
      </c>
      <c r="D52" s="11"/>
      <c r="E52" s="11"/>
      <c r="F52" s="15" t="s">
        <v>94</v>
      </c>
    </row>
    <row r="53" spans="1:6" x14ac:dyDescent="0.25">
      <c r="A53" s="12" t="s">
        <v>137</v>
      </c>
      <c r="B53" t="s">
        <v>144</v>
      </c>
      <c r="C53" s="8">
        <v>7.2238542622407604E-3</v>
      </c>
      <c r="D53" s="11">
        <v>1.50215256128488E-3</v>
      </c>
      <c r="E53" s="11">
        <v>3.3997472984448898E-2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0</v>
      </c>
      <c r="D54" s="11"/>
      <c r="E54" s="11"/>
      <c r="F54" s="15" t="s">
        <v>94</v>
      </c>
    </row>
    <row r="55" spans="1:6" x14ac:dyDescent="0.25">
      <c r="A55" s="12" t="s">
        <v>137</v>
      </c>
      <c r="B55" t="s">
        <v>146</v>
      </c>
      <c r="C55" s="8">
        <v>0</v>
      </c>
      <c r="D55" s="11"/>
      <c r="E55" s="11"/>
      <c r="F55" s="15" t="s">
        <v>94</v>
      </c>
    </row>
    <row r="56" spans="1:6" x14ac:dyDescent="0.25">
      <c r="A56" s="12" t="s">
        <v>137</v>
      </c>
      <c r="B56" t="s">
        <v>147</v>
      </c>
      <c r="C56" s="8">
        <v>1.5468329216701099E-2</v>
      </c>
      <c r="D56" s="11">
        <v>3.64596798963269E-3</v>
      </c>
      <c r="E56" s="11">
        <v>6.3194283528310594E-2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6.8870760442488197E-3</v>
      </c>
      <c r="D57" s="11">
        <v>1.6990602487551799E-3</v>
      </c>
      <c r="E57" s="11">
        <v>2.74804309435853E-2</v>
      </c>
      <c r="F57" s="15" t="s">
        <v>112</v>
      </c>
    </row>
    <row r="58" spans="1:6" x14ac:dyDescent="0.25">
      <c r="A58" s="12" t="s">
        <v>137</v>
      </c>
      <c r="B58" t="s">
        <v>149</v>
      </c>
      <c r="C58" s="8">
        <v>3.1523458500030601E-3</v>
      </c>
      <c r="D58" s="11">
        <v>4.1649521734785598E-4</v>
      </c>
      <c r="E58" s="11">
        <v>2.3437919267529399E-2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0</v>
      </c>
      <c r="D59" s="11"/>
      <c r="E59" s="11"/>
      <c r="F59" s="15" t="s">
        <v>94</v>
      </c>
    </row>
    <row r="60" spans="1:6" x14ac:dyDescent="0.25">
      <c r="A60" s="12" t="s">
        <v>137</v>
      </c>
      <c r="B60" t="s">
        <v>151</v>
      </c>
      <c r="C60" s="8">
        <v>9.7715540080221298E-3</v>
      </c>
      <c r="D60" s="11">
        <v>3.0932415582797801E-3</v>
      </c>
      <c r="E60" s="11">
        <v>3.0428260781504401E-2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0</v>
      </c>
      <c r="D61" s="11"/>
      <c r="E61" s="11"/>
      <c r="F61" s="15" t="s">
        <v>94</v>
      </c>
    </row>
    <row r="62" spans="1:6" x14ac:dyDescent="0.25">
      <c r="A62" s="12" t="s">
        <v>137</v>
      </c>
      <c r="B62" t="s">
        <v>153</v>
      </c>
      <c r="C62" s="8">
        <v>1.9604225936934599E-2</v>
      </c>
      <c r="D62" s="11">
        <v>7.2318153890797796E-3</v>
      </c>
      <c r="E62" s="11">
        <v>5.2034295890815201E-2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7.1993825441764399E-3</v>
      </c>
      <c r="D63" s="11">
        <v>9.2089457570199195E-4</v>
      </c>
      <c r="E63" s="11">
        <v>5.3971043544704403E-2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</v>
      </c>
      <c r="D64" s="11"/>
      <c r="E64" s="11"/>
      <c r="F64" s="15" t="s">
        <v>94</v>
      </c>
    </row>
    <row r="65" spans="1:6" x14ac:dyDescent="0.25">
      <c r="A65" s="12" t="s">
        <v>137</v>
      </c>
      <c r="B65" t="s">
        <v>156</v>
      </c>
      <c r="C65" s="8">
        <v>0</v>
      </c>
      <c r="D65" s="11"/>
      <c r="E65" s="11"/>
      <c r="F65" s="15" t="s">
        <v>94</v>
      </c>
    </row>
    <row r="66" spans="1:6" x14ac:dyDescent="0.25">
      <c r="A66" s="12" t="s">
        <v>137</v>
      </c>
      <c r="B66" t="s">
        <v>157</v>
      </c>
      <c r="C66" s="8">
        <v>1.0665596978006E-2</v>
      </c>
      <c r="D66" s="11">
        <v>2.2944349341290798E-3</v>
      </c>
      <c r="E66" s="11">
        <v>4.8106011135058198E-2</v>
      </c>
      <c r="F66" s="15" t="s">
        <v>112</v>
      </c>
    </row>
    <row r="67" spans="1:6" x14ac:dyDescent="0.25">
      <c r="A67" s="12" t="s">
        <v>137</v>
      </c>
      <c r="B67" t="s">
        <v>158</v>
      </c>
      <c r="C67" s="8">
        <v>3.8109975779019099E-3</v>
      </c>
      <c r="D67" s="11">
        <v>9.1037167327667702E-4</v>
      </c>
      <c r="E67" s="11">
        <v>1.5807372287628699E-2</v>
      </c>
      <c r="F67" s="15" t="s">
        <v>112</v>
      </c>
    </row>
    <row r="68" spans="1:6" x14ac:dyDescent="0.25">
      <c r="A68" s="12" t="s">
        <v>137</v>
      </c>
      <c r="B68" t="s">
        <v>159</v>
      </c>
      <c r="C68" s="8">
        <v>1.37190972221987E-2</v>
      </c>
      <c r="D68" s="11">
        <v>4.2872920513525904E-3</v>
      </c>
      <c r="E68" s="11">
        <v>4.3004196163904801E-2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1.5488731666103001E-3</v>
      </c>
      <c r="D69" s="11">
        <v>2.08096891453031E-4</v>
      </c>
      <c r="E69" s="11">
        <v>1.14295657166468E-2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0</v>
      </c>
      <c r="D70" s="11"/>
      <c r="E70" s="11"/>
      <c r="F70" s="15" t="s">
        <v>94</v>
      </c>
    </row>
    <row r="71" spans="1:6" x14ac:dyDescent="0.25">
      <c r="A71" s="12" t="s">
        <v>137</v>
      </c>
      <c r="B71" t="s">
        <v>162</v>
      </c>
      <c r="C71" s="8">
        <v>3.84720965823716E-3</v>
      </c>
      <c r="D71" s="11">
        <v>5.1367121438458403E-4</v>
      </c>
      <c r="E71" s="11">
        <v>2.8203736662031201E-2</v>
      </c>
      <c r="F71" s="15" t="s">
        <v>112</v>
      </c>
    </row>
    <row r="72" spans="1:6" x14ac:dyDescent="0.25">
      <c r="A72" s="12" t="s">
        <v>137</v>
      </c>
      <c r="B72" t="s">
        <v>163</v>
      </c>
      <c r="C72" s="8">
        <v>6.9031775824898696E-3</v>
      </c>
      <c r="D72" s="11">
        <v>1.6725897969013599E-3</v>
      </c>
      <c r="E72" s="11">
        <v>2.8031770465334602E-2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3.30657478630015E-3</v>
      </c>
      <c r="D73" s="11">
        <v>4.4491341045128002E-4</v>
      </c>
      <c r="E73" s="11">
        <v>2.4129967213237201E-2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2.10471356755625E-2</v>
      </c>
      <c r="D74" s="11">
        <v>8.5829645538005195E-3</v>
      </c>
      <c r="E74" s="11">
        <v>5.0686372597855203E-2</v>
      </c>
      <c r="F74" s="15" t="s">
        <v>112</v>
      </c>
    </row>
    <row r="75" spans="1:6" x14ac:dyDescent="0.25">
      <c r="A75" s="12" t="s">
        <v>137</v>
      </c>
      <c r="B75" t="s">
        <v>166</v>
      </c>
      <c r="C75" s="8">
        <v>0</v>
      </c>
      <c r="D75" s="11"/>
      <c r="E75" s="11"/>
      <c r="F75" s="15" t="s">
        <v>94</v>
      </c>
    </row>
    <row r="76" spans="1:6" x14ac:dyDescent="0.25">
      <c r="A76" s="12" t="s">
        <v>137</v>
      </c>
      <c r="B76" t="s">
        <v>167</v>
      </c>
      <c r="C76" s="8">
        <v>2.6519502181416698E-3</v>
      </c>
      <c r="D76" s="11">
        <v>3.6637506626324999E-4</v>
      </c>
      <c r="E76" s="11">
        <v>1.8925791613240601E-2</v>
      </c>
      <c r="F76" s="15" t="s">
        <v>112</v>
      </c>
    </row>
    <row r="77" spans="1:6" x14ac:dyDescent="0.25">
      <c r="A77" s="12" t="s">
        <v>137</v>
      </c>
      <c r="B77" t="s">
        <v>168</v>
      </c>
      <c r="C77" s="8">
        <v>0</v>
      </c>
      <c r="D77" s="11"/>
      <c r="E77" s="11"/>
      <c r="F77" s="15" t="s">
        <v>94</v>
      </c>
    </row>
    <row r="78" spans="1:6" x14ac:dyDescent="0.25">
      <c r="A78" s="12" t="s">
        <v>137</v>
      </c>
      <c r="B78" t="s">
        <v>169</v>
      </c>
      <c r="C78" s="8">
        <v>4.0705614135756801E-3</v>
      </c>
      <c r="D78" s="11">
        <v>1.0090792163194599E-3</v>
      </c>
      <c r="E78" s="11">
        <v>1.62691201876752E-2</v>
      </c>
      <c r="F78" s="15" t="s">
        <v>112</v>
      </c>
    </row>
    <row r="79" spans="1:6" x14ac:dyDescent="0.25">
      <c r="A79" s="12" t="s">
        <v>137</v>
      </c>
      <c r="B79" t="s">
        <v>170</v>
      </c>
      <c r="C79" s="8">
        <v>1.8530974970044499E-3</v>
      </c>
      <c r="D79" s="11">
        <v>2.5113439168108998E-4</v>
      </c>
      <c r="E79" s="11">
        <v>1.3535484579888599E-2</v>
      </c>
      <c r="F79" s="15" t="s">
        <v>112</v>
      </c>
    </row>
    <row r="80" spans="1:6" x14ac:dyDescent="0.25">
      <c r="A80" s="12" t="s">
        <v>137</v>
      </c>
      <c r="B80" t="s">
        <v>171</v>
      </c>
      <c r="C80" s="8">
        <v>1.0401799034413E-2</v>
      </c>
      <c r="D80" s="11">
        <v>3.2898309473904101E-3</v>
      </c>
      <c r="E80" s="11">
        <v>3.2388833185449703E-2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4.8589595314217499E-3</v>
      </c>
      <c r="D81" s="11">
        <v>1.1891637907381601E-3</v>
      </c>
      <c r="E81" s="11">
        <v>1.96312661159725E-2</v>
      </c>
      <c r="F81" s="15" t="s">
        <v>112</v>
      </c>
    </row>
    <row r="82" spans="1:6" x14ac:dyDescent="0.25">
      <c r="A82" s="12" t="s">
        <v>137</v>
      </c>
      <c r="B82" t="s">
        <v>173</v>
      </c>
      <c r="C82" s="8">
        <v>1.29855156557004E-2</v>
      </c>
      <c r="D82" s="11">
        <v>1.62684849146523E-3</v>
      </c>
      <c r="E82" s="11">
        <v>9.6022848770721203E-2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7.9760320460229798E-3</v>
      </c>
      <c r="D83" s="11">
        <v>2.20757986788631E-3</v>
      </c>
      <c r="E83" s="11">
        <v>2.8388717621839699E-2</v>
      </c>
      <c r="F83" s="15" t="s">
        <v>112</v>
      </c>
    </row>
    <row r="84" spans="1:6" x14ac:dyDescent="0.25">
      <c r="A84" s="12" t="s">
        <v>137</v>
      </c>
      <c r="B84" t="s">
        <v>175</v>
      </c>
      <c r="C84" s="8">
        <v>4.3381221240918599E-3</v>
      </c>
      <c r="D84" s="11">
        <v>5.7316183284323002E-4</v>
      </c>
      <c r="E84" s="11">
        <v>3.2041316690190301E-2</v>
      </c>
      <c r="F84" s="15" t="s">
        <v>112</v>
      </c>
    </row>
    <row r="85" spans="1:6" x14ac:dyDescent="0.25">
      <c r="A85" s="12" t="s">
        <v>137</v>
      </c>
      <c r="B85" t="s">
        <v>176</v>
      </c>
      <c r="C85" s="8">
        <v>3.7203629937212902E-3</v>
      </c>
      <c r="D85" s="11">
        <v>1.1285647753715301E-3</v>
      </c>
      <c r="E85" s="11">
        <v>1.2191689745224899E-2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</v>
      </c>
      <c r="D86" s="11"/>
      <c r="E86" s="11"/>
      <c r="F86" s="15" t="s">
        <v>94</v>
      </c>
    </row>
    <row r="87" spans="1:6" x14ac:dyDescent="0.25">
      <c r="A87" s="12" t="s">
        <v>137</v>
      </c>
      <c r="B87" t="s">
        <v>178</v>
      </c>
      <c r="C87" s="8">
        <v>1.4154750904494201E-2</v>
      </c>
      <c r="D87" s="11">
        <v>3.1187295918037698E-3</v>
      </c>
      <c r="E87" s="11">
        <v>6.1821315644848301E-2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7.0141769041416899E-3</v>
      </c>
      <c r="D88" s="11">
        <v>2.2101511671116601E-3</v>
      </c>
      <c r="E88" s="11">
        <v>2.2029775352228401E-2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6.05387996948188E-3</v>
      </c>
      <c r="D89" s="27">
        <v>2.4539547700256001E-3</v>
      </c>
      <c r="E89" s="27">
        <v>1.48562072402339E-2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</v>
      </c>
      <c r="D90" s="11"/>
      <c r="E90" s="11"/>
      <c r="F90" s="15" t="s">
        <v>94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0</v>
      </c>
      <c r="D92" s="11"/>
      <c r="E92" s="11"/>
      <c r="F92" s="15" t="s">
        <v>94</v>
      </c>
    </row>
    <row r="93" spans="1:6" x14ac:dyDescent="0.25">
      <c r="A93" s="12" t="s">
        <v>180</v>
      </c>
      <c r="B93" t="s">
        <v>184</v>
      </c>
      <c r="C93" s="8">
        <v>8.9390205804890707E-3</v>
      </c>
      <c r="D93" s="11">
        <v>2.9352125209357702E-3</v>
      </c>
      <c r="E93" s="11">
        <v>2.68920534975941E-2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0</v>
      </c>
      <c r="D94" s="11"/>
      <c r="E94" s="11"/>
      <c r="F94" s="15" t="s">
        <v>94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9.3504522395556899E-3</v>
      </c>
      <c r="D96" s="11">
        <v>2.8236707878511098E-3</v>
      </c>
      <c r="E96" s="11">
        <v>3.05021118010242E-2</v>
      </c>
      <c r="F96" s="15" t="s">
        <v>112</v>
      </c>
    </row>
    <row r="97" spans="1:6" x14ac:dyDescent="0.25">
      <c r="A97" s="12" t="s">
        <v>180</v>
      </c>
      <c r="B97" t="s">
        <v>188</v>
      </c>
      <c r="C97" s="8">
        <v>0</v>
      </c>
      <c r="D97" s="11"/>
      <c r="E97" s="11"/>
      <c r="F97" s="15" t="s">
        <v>94</v>
      </c>
    </row>
    <row r="98" spans="1:6" x14ac:dyDescent="0.25">
      <c r="A98" s="12" t="s">
        <v>180</v>
      </c>
      <c r="B98" t="s">
        <v>189</v>
      </c>
      <c r="C98" s="8">
        <v>4.3718446574880802E-3</v>
      </c>
      <c r="D98" s="11">
        <v>1.0899662214808E-3</v>
      </c>
      <c r="E98" s="11">
        <v>1.7363659577973201E-2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0</v>
      </c>
      <c r="D99" s="11"/>
      <c r="E99" s="11"/>
      <c r="F99" s="15" t="s">
        <v>94</v>
      </c>
    </row>
    <row r="100" spans="1:6" x14ac:dyDescent="0.25">
      <c r="A100" s="12" t="s">
        <v>180</v>
      </c>
      <c r="B100" t="s">
        <v>191</v>
      </c>
      <c r="C100" s="8">
        <v>8.6645764918621606E-3</v>
      </c>
      <c r="D100" s="11">
        <v>1.8726517672747699E-3</v>
      </c>
      <c r="E100" s="11">
        <v>3.9124558856063398E-2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1.8796787815943501E-3</v>
      </c>
      <c r="D101" s="27">
        <v>7.8035927172484705E-4</v>
      </c>
      <c r="E101" s="27">
        <v>4.5206419301045703E-3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</v>
      </c>
      <c r="D102" s="11"/>
      <c r="E102" s="11"/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</v>
      </c>
      <c r="D103" s="11"/>
      <c r="E103" s="11"/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2.7708916871744E-3</v>
      </c>
      <c r="D104" s="11">
        <v>6.8109338987444698E-4</v>
      </c>
      <c r="E104" s="11">
        <v>1.12009455800111E-2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</v>
      </c>
      <c r="D105" s="11"/>
      <c r="E105" s="11"/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</v>
      </c>
      <c r="D106" s="11"/>
      <c r="E106" s="11"/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</v>
      </c>
      <c r="D107" s="11"/>
      <c r="E107" s="11"/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7.4438006502858802E-3</v>
      </c>
      <c r="D108" s="11">
        <v>1.77121768803144E-3</v>
      </c>
      <c r="E108" s="11">
        <v>3.0724487246580799E-2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0</v>
      </c>
      <c r="D109" s="11"/>
      <c r="E109" s="11"/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2.6719210348273401E-3</v>
      </c>
      <c r="D110" s="11">
        <v>6.5055206683989797E-4</v>
      </c>
      <c r="E110" s="11">
        <v>1.0905466863638901E-2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4.36310010575835E-3</v>
      </c>
      <c r="D111" s="27">
        <v>1.85823597328151E-3</v>
      </c>
      <c r="E111" s="27">
        <v>1.02099318473902E-2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4.95516238825111E-3</v>
      </c>
      <c r="D112" s="11">
        <v>5.9345754479614996E-4</v>
      </c>
      <c r="E112" s="11">
        <v>4.0088003997302002E-2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5.7790135139143602E-3</v>
      </c>
      <c r="D113" s="11">
        <v>2.0734204265345801E-3</v>
      </c>
      <c r="E113" s="11">
        <v>1.60010114912995E-2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4.6540494626767497E-3</v>
      </c>
      <c r="D114" s="11">
        <v>6.0669042084278402E-4</v>
      </c>
      <c r="E114" s="11">
        <v>3.4762991814004301E-2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0</v>
      </c>
      <c r="D115" s="11"/>
      <c r="E115" s="11"/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3.33156919091326E-3</v>
      </c>
      <c r="D116" s="11">
        <v>4.0668406284168101E-4</v>
      </c>
      <c r="E116" s="11">
        <v>2.6729810578631299E-2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</v>
      </c>
      <c r="D118" s="11"/>
      <c r="E118" s="11"/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4.89139870060506E-3</v>
      </c>
      <c r="D120" s="27">
        <v>2.7904562198728302E-3</v>
      </c>
      <c r="E120" s="27">
        <v>8.5605677470419403E-3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</v>
      </c>
      <c r="D121" s="11"/>
      <c r="E121" s="11"/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1.6405489275894199E-3</v>
      </c>
      <c r="D122" s="11">
        <v>3.9979328240723297E-4</v>
      </c>
      <c r="E122" s="11">
        <v>6.7061474746911397E-3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7.8949445557382793E-3</v>
      </c>
      <c r="D123" s="11">
        <v>2.43297124041751E-3</v>
      </c>
      <c r="E123" s="11">
        <v>2.53078597357996E-2</v>
      </c>
      <c r="F123" s="15" t="s">
        <v>112</v>
      </c>
    </row>
    <row r="124" spans="1:6" x14ac:dyDescent="0.25">
      <c r="A124" s="12" t="s">
        <v>210</v>
      </c>
      <c r="B124" t="s">
        <v>214</v>
      </c>
      <c r="C124" s="8">
        <v>0</v>
      </c>
      <c r="D124" s="11"/>
      <c r="E124" s="11"/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</v>
      </c>
      <c r="D125" s="11"/>
      <c r="E125" s="11"/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1.1565327562283401E-2</v>
      </c>
      <c r="D126" s="11">
        <v>3.4533666959254898E-3</v>
      </c>
      <c r="E126" s="11">
        <v>3.8005584305378502E-2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0</v>
      </c>
      <c r="D127" s="11"/>
      <c r="E127" s="11"/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</v>
      </c>
      <c r="D128" s="11"/>
      <c r="E128" s="11"/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1.2692058105953001E-2</v>
      </c>
      <c r="D129" s="11">
        <v>5.1573440744516804E-3</v>
      </c>
      <c r="E129" s="11">
        <v>3.0892915918081999E-2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2.19741843813674E-3</v>
      </c>
      <c r="D130" s="11">
        <v>2.9738885757080099E-4</v>
      </c>
      <c r="E130" s="11">
        <v>1.6042016903482101E-2</v>
      </c>
      <c r="F130" s="15" t="s">
        <v>112</v>
      </c>
    </row>
    <row r="131" spans="1:6" x14ac:dyDescent="0.25">
      <c r="A131" s="12" t="s">
        <v>210</v>
      </c>
      <c r="B131" t="s">
        <v>221</v>
      </c>
      <c r="C131" s="8">
        <v>2.5976996171266499E-3</v>
      </c>
      <c r="D131" s="11">
        <v>3.4902326779049102E-4</v>
      </c>
      <c r="E131" s="11">
        <v>1.9057877362133199E-2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1.4679975256706201E-3</v>
      </c>
      <c r="D132" s="27">
        <v>4.8275511531417701E-4</v>
      </c>
      <c r="E132" s="27">
        <v>4.4550333408845504E-3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</v>
      </c>
      <c r="D133" s="11"/>
      <c r="E133" s="11"/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</v>
      </c>
      <c r="D134" s="11"/>
      <c r="E134" s="11"/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</v>
      </c>
      <c r="D135" s="11"/>
      <c r="E135" s="11"/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</v>
      </c>
      <c r="D137" s="11"/>
      <c r="E137" s="11"/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</v>
      </c>
      <c r="D138" s="11"/>
      <c r="E138" s="11"/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</v>
      </c>
      <c r="D139" s="11"/>
      <c r="E139" s="11"/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5.8192790728545602E-3</v>
      </c>
      <c r="D140" s="11">
        <v>6.7057819342115801E-4</v>
      </c>
      <c r="E140" s="11">
        <v>4.8578053445132802E-2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2.1697961008919201E-3</v>
      </c>
      <c r="D141" s="11">
        <v>4.9813072926264198E-4</v>
      </c>
      <c r="E141" s="11">
        <v>9.3986129721908892E-3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</v>
      </c>
      <c r="D142" s="11"/>
      <c r="E142" s="11"/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4.7375570658952596E-3</v>
      </c>
      <c r="D144" s="11">
        <v>6.1702548190985002E-4</v>
      </c>
      <c r="E144" s="11">
        <v>3.54005125601018E-2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5.4200728422355102E-3</v>
      </c>
      <c r="D145" s="27">
        <v>2.5483679506079701E-3</v>
      </c>
      <c r="E145" s="27">
        <v>1.14905653210861E-2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2.4147589160937802E-3</v>
      </c>
      <c r="D146" s="11">
        <v>3.1682119354787999E-4</v>
      </c>
      <c r="E146" s="11">
        <v>1.8152634526928599E-2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1.21267076058238E-2</v>
      </c>
      <c r="D147" s="11">
        <v>2.4011255936796901E-3</v>
      </c>
      <c r="E147" s="11">
        <v>5.89184938413468E-2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7.0883308376246098E-3</v>
      </c>
      <c r="D150" s="11">
        <v>2.8820211286367699E-3</v>
      </c>
      <c r="E150" s="11">
        <v>1.7327069161704099E-2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3.86120057224793E-3</v>
      </c>
      <c r="D151" s="27">
        <v>1.4715050824236099E-3</v>
      </c>
      <c r="E151" s="27">
        <v>1.00924899812773E-2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3.2816807788965002E-3</v>
      </c>
      <c r="D152" s="11">
        <v>4.3417611011630598E-4</v>
      </c>
      <c r="E152" s="11">
        <v>2.4349362421186901E-2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0</v>
      </c>
      <c r="D153" s="11"/>
      <c r="E153" s="11"/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</v>
      </c>
      <c r="D154" s="11"/>
      <c r="E154" s="11"/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</v>
      </c>
      <c r="D155" s="11"/>
      <c r="E155" s="11"/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5.3448098469706601E-3</v>
      </c>
      <c r="D156" s="11">
        <v>1.28317844201043E-3</v>
      </c>
      <c r="E156" s="11">
        <v>2.1979741100988999E-2</v>
      </c>
      <c r="F156" s="15" t="s">
        <v>112</v>
      </c>
    </row>
    <row r="157" spans="1:6" x14ac:dyDescent="0.25">
      <c r="A157" s="12" t="s">
        <v>241</v>
      </c>
      <c r="B157" t="s">
        <v>247</v>
      </c>
      <c r="C157" s="8">
        <v>1.9033939920289698E-2</v>
      </c>
      <c r="D157" s="11">
        <v>5.7092243422544797E-3</v>
      </c>
      <c r="E157" s="11">
        <v>6.1532553615222599E-2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</v>
      </c>
      <c r="D158" s="11"/>
      <c r="E158" s="11"/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1.48385180089263E-3</v>
      </c>
      <c r="D159" s="27">
        <v>3.7158856190879901E-4</v>
      </c>
      <c r="E159" s="27">
        <v>5.9057449681587703E-3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4.8339442237257998E-3</v>
      </c>
      <c r="D160" s="11">
        <v>1.1617200665145001E-3</v>
      </c>
      <c r="E160" s="11">
        <v>1.9883083381512599E-2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0</v>
      </c>
      <c r="D161" s="11"/>
      <c r="E161" s="11"/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6.60586189460316E-3</v>
      </c>
      <c r="D162" s="27">
        <v>2.49403622397341E-3</v>
      </c>
      <c r="E162" s="27">
        <v>1.7378598767848599E-2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5.7847870602076102E-3</v>
      </c>
      <c r="D163" s="11">
        <v>1.77306645881966E-3</v>
      </c>
      <c r="E163" s="11">
        <v>1.8703313243378199E-2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6.4723152524500498E-3</v>
      </c>
      <c r="D164" s="10">
        <v>2.1649921665907201E-3</v>
      </c>
      <c r="E164" s="10">
        <v>1.9184440282875401E-2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18</v>
      </c>
    </row>
    <row r="3" spans="1:6" x14ac:dyDescent="0.25">
      <c r="A3" s="1" t="s">
        <v>267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0.76423618073347399</v>
      </c>
      <c r="D12" s="23">
        <v>0.75905080628599098</v>
      </c>
      <c r="E12" s="23">
        <v>0.76934387283029104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0.87145201067858802</v>
      </c>
      <c r="D13" s="27">
        <v>0.84654172091884805</v>
      </c>
      <c r="E13" s="27">
        <v>0.89283061458898505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0.87138568606103906</v>
      </c>
      <c r="D14" s="11">
        <v>0.84657002246884805</v>
      </c>
      <c r="E14" s="11">
        <v>0.89269641706081204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0.81233025149617</v>
      </c>
      <c r="D15" s="27">
        <v>0.78984845406124404</v>
      </c>
      <c r="E15" s="27">
        <v>0.83291573893979698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0.85998386880546296</v>
      </c>
      <c r="D16" s="11">
        <v>0.82628790781958195</v>
      </c>
      <c r="E16" s="11">
        <v>0.88802934920059096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0.79121776672631206</v>
      </c>
      <c r="D17" s="11">
        <v>0.76077013519883996</v>
      </c>
      <c r="E17" s="11">
        <v>0.81871364896349597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0.75564149096176003</v>
      </c>
      <c r="D18" s="11">
        <v>0.68921000917386199</v>
      </c>
      <c r="E18" s="11">
        <v>0.81175168703047895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0.90023630463250104</v>
      </c>
      <c r="D19" s="27">
        <v>0.88226282415045199</v>
      </c>
      <c r="E19" s="27">
        <v>0.91572807692302904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0.90221716295491505</v>
      </c>
      <c r="D20" s="11">
        <v>0.87822277559920603</v>
      </c>
      <c r="E20" s="11">
        <v>0.92190422680216999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0.93582320444796796</v>
      </c>
      <c r="D21" s="11">
        <v>0.90841465178130298</v>
      </c>
      <c r="E21" s="11">
        <v>0.95543168584820903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0.68353513902967999</v>
      </c>
      <c r="D22" s="11">
        <v>0.62383030024791997</v>
      </c>
      <c r="E22" s="11">
        <v>0.73774747220099801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0.84624230928759403</v>
      </c>
      <c r="D23" s="27">
        <v>0.81750717463112599</v>
      </c>
      <c r="E23" s="27">
        <v>0.87116588884780299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0.87891968447412805</v>
      </c>
      <c r="D24" s="11">
        <v>0.81831033753334403</v>
      </c>
      <c r="E24" s="11">
        <v>0.92125610314551198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0.85534916818372797</v>
      </c>
      <c r="D25" s="11">
        <v>0.81894016483765897</v>
      </c>
      <c r="E25" s="11">
        <v>0.88546074373232797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0.82462318799025203</v>
      </c>
      <c r="D26" s="11">
        <v>0.78561129227579196</v>
      </c>
      <c r="E26" s="11">
        <v>0.85782091961517104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0.81635641461734498</v>
      </c>
      <c r="D27" s="27">
        <v>0.79403246835910302</v>
      </c>
      <c r="E27" s="27">
        <v>0.83675819806829399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0.82711465492132097</v>
      </c>
      <c r="D28" s="11">
        <v>0.78633485090742905</v>
      </c>
      <c r="E28" s="11">
        <v>0.86148234068346896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0.73520456952008295</v>
      </c>
      <c r="D29" s="11">
        <v>0.67434521287906202</v>
      </c>
      <c r="E29" s="11">
        <v>0.78826154891015998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0.78915430546739695</v>
      </c>
      <c r="D30" s="11">
        <v>0.74964852403821103</v>
      </c>
      <c r="E30" s="11">
        <v>0.82389054711514298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0.73764404263183703</v>
      </c>
      <c r="D31" s="11">
        <v>0.681401400537053</v>
      </c>
      <c r="E31" s="11">
        <v>0.787060797698522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0.88434711804139099</v>
      </c>
      <c r="D32" s="11">
        <v>0.83665167081865799</v>
      </c>
      <c r="E32" s="11">
        <v>0.91945683000254097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0.77912924731080502</v>
      </c>
      <c r="D33" s="27">
        <v>0.76537998402619301</v>
      </c>
      <c r="E33" s="27">
        <v>0.79229143357380305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0.76318264680310199</v>
      </c>
      <c r="D34" s="11">
        <v>0.71688323089982897</v>
      </c>
      <c r="E34" s="11">
        <v>0.80398081263457299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0.68105078966365296</v>
      </c>
      <c r="D35" s="11">
        <v>0.619696180682346</v>
      </c>
      <c r="E35" s="11">
        <v>0.73671250386828602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0.78544181213895203</v>
      </c>
      <c r="D36" s="11">
        <v>0.73843588754862999</v>
      </c>
      <c r="E36" s="11">
        <v>0.82599086972794999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0.77453447195430303</v>
      </c>
      <c r="D37" s="11">
        <v>0.72626104594878305</v>
      </c>
      <c r="E37" s="11">
        <v>0.81644649732238905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0.75060831871029898</v>
      </c>
      <c r="D38" s="11">
        <v>0.70921343555265004</v>
      </c>
      <c r="E38" s="11">
        <v>0.78787297486562902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0.82711141477231798</v>
      </c>
      <c r="D39" s="11">
        <v>0.77873438133749795</v>
      </c>
      <c r="E39" s="11">
        <v>0.86672163339487795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0.83235674401639204</v>
      </c>
      <c r="D40" s="11">
        <v>0.79768612496327096</v>
      </c>
      <c r="E40" s="11">
        <v>0.86211288787472196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0.77743020354239301</v>
      </c>
      <c r="D41" s="11">
        <v>0.70793309146251904</v>
      </c>
      <c r="E41" s="11">
        <v>0.83426204235924795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0.79644089258985096</v>
      </c>
      <c r="D42" s="11">
        <v>0.74644840649242905</v>
      </c>
      <c r="E42" s="11">
        <v>0.83870632287954905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0.751943491778716</v>
      </c>
      <c r="D43" s="11">
        <v>0.71091894742398398</v>
      </c>
      <c r="E43" s="11">
        <v>0.78887506328883095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0.689074668909606</v>
      </c>
      <c r="D44" s="11">
        <v>0.65240166923894505</v>
      </c>
      <c r="E44" s="11">
        <v>0.72351823037420404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0.81677893367148102</v>
      </c>
      <c r="D45" s="11">
        <v>0.78670972094541802</v>
      </c>
      <c r="E45" s="11">
        <v>0.84345258989866201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0.72606562273932196</v>
      </c>
      <c r="D46" s="27">
        <v>0.71673228847694104</v>
      </c>
      <c r="E46" s="27">
        <v>0.73520504806815401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0.77867779242823199</v>
      </c>
      <c r="D47" s="11">
        <v>0.70934498416285696</v>
      </c>
      <c r="E47" s="11">
        <v>0.83531172945402998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0.70328905511841699</v>
      </c>
      <c r="D48" s="11">
        <v>0.65061916606348902</v>
      </c>
      <c r="E48" s="11">
        <v>0.75105692663067103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0.76374132776866299</v>
      </c>
      <c r="D49" s="11">
        <v>0.68202773347120704</v>
      </c>
      <c r="E49" s="11">
        <v>0.82969929449713997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0.81429714272625597</v>
      </c>
      <c r="D50" s="11">
        <v>0.75040695278366898</v>
      </c>
      <c r="E50" s="11">
        <v>0.86477988649772997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0.78312393509372102</v>
      </c>
      <c r="D51" s="11">
        <v>0.73652232134128603</v>
      </c>
      <c r="E51" s="11">
        <v>0.82345875338872698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0.75315118607750398</v>
      </c>
      <c r="D52" s="11">
        <v>0.68288036820649101</v>
      </c>
      <c r="E52" s="11">
        <v>0.81213443421884202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0.83675672863227701</v>
      </c>
      <c r="D53" s="11">
        <v>0.77952049287854897</v>
      </c>
      <c r="E53" s="11">
        <v>0.88139523006309495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0.55265291990319199</v>
      </c>
      <c r="D54" s="11">
        <v>0.47819477843594999</v>
      </c>
      <c r="E54" s="11">
        <v>0.62482219767402503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0.73306802083769096</v>
      </c>
      <c r="D55" s="11">
        <v>0.64138410136190205</v>
      </c>
      <c r="E55" s="11">
        <v>0.80831720326757095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0.78458789941310303</v>
      </c>
      <c r="D56" s="11">
        <v>0.71922136007763704</v>
      </c>
      <c r="E56" s="11">
        <v>0.83816107692528696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0.692058949024416</v>
      </c>
      <c r="D57" s="11">
        <v>0.64990845138292297</v>
      </c>
      <c r="E57" s="11">
        <v>0.73123327418078699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0.70131688797480396</v>
      </c>
      <c r="D58" s="11">
        <v>0.63974980074547605</v>
      </c>
      <c r="E58" s="11">
        <v>0.75636906620378697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0.67215149002655705</v>
      </c>
      <c r="D59" s="11">
        <v>0.58894658951885703</v>
      </c>
      <c r="E59" s="11">
        <v>0.74578402918715503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0.57992758416230605</v>
      </c>
      <c r="D60" s="11">
        <v>0.50645653456475803</v>
      </c>
      <c r="E60" s="11">
        <v>0.65001944400835299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0.77720782259733001</v>
      </c>
      <c r="D61" s="11">
        <v>0.729940885055128</v>
      </c>
      <c r="E61" s="11">
        <v>0.81826164452220596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0.56509464269771703</v>
      </c>
      <c r="D62" s="11">
        <v>0.50994246945428401</v>
      </c>
      <c r="E62" s="11">
        <v>0.61868122610242005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0.523879815379791</v>
      </c>
      <c r="D63" s="11">
        <v>0.45006316422416598</v>
      </c>
      <c r="E63" s="11">
        <v>0.59666767825502198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0.75456936641120298</v>
      </c>
      <c r="D64" s="11">
        <v>0.696147339293405</v>
      </c>
      <c r="E64" s="11">
        <v>0.80490651608590902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0.77304669146235805</v>
      </c>
      <c r="D65" s="11">
        <v>0.70700033290458497</v>
      </c>
      <c r="E65" s="11">
        <v>0.827830735840273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0.64864760742481598</v>
      </c>
      <c r="D66" s="11">
        <v>0.59020090697243399</v>
      </c>
      <c r="E66" s="11">
        <v>0.70295387155882405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0.82197324736326605</v>
      </c>
      <c r="D67" s="11">
        <v>0.783536543832971</v>
      </c>
      <c r="E67" s="11">
        <v>0.85484922332300906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0.77927203111005305</v>
      </c>
      <c r="D68" s="11">
        <v>0.71846002261165098</v>
      </c>
      <c r="E68" s="11">
        <v>0.83005578925807999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0.66183307858894702</v>
      </c>
      <c r="D69" s="11">
        <v>0.59215527216367003</v>
      </c>
      <c r="E69" s="11">
        <v>0.72513248428591104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0.75254351359820704</v>
      </c>
      <c r="D70" s="11">
        <v>0.69176784644193201</v>
      </c>
      <c r="E70" s="11">
        <v>0.80471858488483805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0.72719229127651797</v>
      </c>
      <c r="D71" s="11">
        <v>0.66449724493025797</v>
      </c>
      <c r="E71" s="11">
        <v>0.78201487812874104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0.80666050374528198</v>
      </c>
      <c r="D72" s="11">
        <v>0.75819430673067401</v>
      </c>
      <c r="E72" s="11">
        <v>0.84736798803712798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0.68757500550414297</v>
      </c>
      <c r="D73" s="11">
        <v>0.61586262690633597</v>
      </c>
      <c r="E73" s="11">
        <v>0.75130590652441098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0.53019056520473995</v>
      </c>
      <c r="D74" s="11">
        <v>0.480231176801936</v>
      </c>
      <c r="E74" s="11">
        <v>0.57955215654671799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0.75596131762693397</v>
      </c>
      <c r="D75" s="11">
        <v>0.69517326824734205</v>
      </c>
      <c r="E75" s="11">
        <v>0.80797558600818498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0.772214030917313</v>
      </c>
      <c r="D76" s="11">
        <v>0.72541446662016995</v>
      </c>
      <c r="E76" s="11">
        <v>0.81309237814241797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0.80539265978533003</v>
      </c>
      <c r="D77" s="11">
        <v>0.74412446208456495</v>
      </c>
      <c r="E77" s="11">
        <v>0.85485206040287198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0.81096129843772002</v>
      </c>
      <c r="D78" s="11">
        <v>0.76695263375572797</v>
      </c>
      <c r="E78" s="11">
        <v>0.84830313384290601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0.730386859014446</v>
      </c>
      <c r="D79" s="11">
        <v>0.67913180298085196</v>
      </c>
      <c r="E79" s="11">
        <v>0.77615313327468405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0.73988000382333097</v>
      </c>
      <c r="D80" s="11">
        <v>0.67854328001836295</v>
      </c>
      <c r="E80" s="11">
        <v>0.79308208935227198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0.80610980872119198</v>
      </c>
      <c r="D81" s="11">
        <v>0.75690723320497899</v>
      </c>
      <c r="E81" s="11">
        <v>0.847361939558953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0.72588833616983395</v>
      </c>
      <c r="D82" s="11">
        <v>0.64172060921427099</v>
      </c>
      <c r="E82" s="11">
        <v>0.79655190186847202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0.67308942441043695</v>
      </c>
      <c r="D83" s="11">
        <v>0.616947275155597</v>
      </c>
      <c r="E83" s="11">
        <v>0.72467521486451403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0.81618623577592897</v>
      </c>
      <c r="D84" s="11">
        <v>0.75679537329414404</v>
      </c>
      <c r="E84" s="11">
        <v>0.86368611433125997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0.74372077598792896</v>
      </c>
      <c r="D85" s="11">
        <v>0.71092040932535705</v>
      </c>
      <c r="E85" s="11">
        <v>0.77398266164373797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0.72429843859640697</v>
      </c>
      <c r="D86" s="11">
        <v>0.65382117093200898</v>
      </c>
      <c r="E86" s="11">
        <v>0.78514257915195096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0.65425977066401697</v>
      </c>
      <c r="D87" s="11">
        <v>0.57031594797699603</v>
      </c>
      <c r="E87" s="11">
        <v>0.72958009529361001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0.61618040742184599</v>
      </c>
      <c r="D88" s="11">
        <v>0.56871958096324704</v>
      </c>
      <c r="E88" s="11">
        <v>0.66152674512402299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0.77517044801076496</v>
      </c>
      <c r="D89" s="27">
        <v>0.75308789843575397</v>
      </c>
      <c r="E89" s="27">
        <v>0.79581352056326105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0.79166729076364495</v>
      </c>
      <c r="D90" s="11">
        <v>0.722374441027402</v>
      </c>
      <c r="E90" s="11">
        <v>0.84732066971695497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0.80975905766265399</v>
      </c>
      <c r="D91" s="11">
        <v>0.74309575521248405</v>
      </c>
      <c r="E91" s="11">
        <v>0.86232889807181401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0.86318960115545795</v>
      </c>
      <c r="D92" s="11">
        <v>0.80747829667507598</v>
      </c>
      <c r="E92" s="11">
        <v>0.904682395222413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0.63939052922637696</v>
      </c>
      <c r="D93" s="11">
        <v>0.58479057563981196</v>
      </c>
      <c r="E93" s="11">
        <v>0.69060920719388297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0.82365886136284505</v>
      </c>
      <c r="D94" s="11">
        <v>0.73297723948451698</v>
      </c>
      <c r="E94" s="11">
        <v>0.88824030343808003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0.80051316079875001</v>
      </c>
      <c r="D95" s="11">
        <v>0.67697937726964696</v>
      </c>
      <c r="E95" s="11">
        <v>0.88484004093746504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0.77595732857755795</v>
      </c>
      <c r="D96" s="11">
        <v>0.73310753363257497</v>
      </c>
      <c r="E96" s="11">
        <v>0.81367604148075401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0.79099252999783798</v>
      </c>
      <c r="D97" s="11">
        <v>0.72973013859563596</v>
      </c>
      <c r="E97" s="11">
        <v>0.84138683563346095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0.83920855539472605</v>
      </c>
      <c r="D98" s="11">
        <v>0.79435123022518395</v>
      </c>
      <c r="E98" s="11">
        <v>0.87581105235443601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0.73407885328373501</v>
      </c>
      <c r="D99" s="11">
        <v>0.66679963599936398</v>
      </c>
      <c r="E99" s="11">
        <v>0.79201059933837303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0.71662511176789001</v>
      </c>
      <c r="D100" s="11">
        <v>0.63603784663430096</v>
      </c>
      <c r="E100" s="11">
        <v>0.78538968015537203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0.80412956174846795</v>
      </c>
      <c r="D101" s="27">
        <v>0.78870660458288899</v>
      </c>
      <c r="E101" s="27">
        <v>0.81868555088231798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0.72765434093118997</v>
      </c>
      <c r="D102" s="11">
        <v>0.67172584271783498</v>
      </c>
      <c r="E102" s="11">
        <v>0.77721449979916502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0.77744907917878403</v>
      </c>
      <c r="D103" s="11">
        <v>0.72082086595210804</v>
      </c>
      <c r="E103" s="11">
        <v>0.82537361631732398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0.79513115824414204</v>
      </c>
      <c r="D104" s="11">
        <v>0.76177243021904595</v>
      </c>
      <c r="E104" s="11">
        <v>0.82489246090338497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0.80604110135634699</v>
      </c>
      <c r="D105" s="11">
        <v>0.76661156430478705</v>
      </c>
      <c r="E105" s="11">
        <v>0.84019784250473595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0.736321800240331</v>
      </c>
      <c r="D106" s="11">
        <v>0.66235524519032696</v>
      </c>
      <c r="E106" s="11">
        <v>0.79900191312741198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0.82992619341741303</v>
      </c>
      <c r="D107" s="11">
        <v>0.78301633706506502</v>
      </c>
      <c r="E107" s="11">
        <v>0.86839904382557198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0.82256506220270997</v>
      </c>
      <c r="D108" s="11">
        <v>0.75397116180130397</v>
      </c>
      <c r="E108" s="11">
        <v>0.87520020078128802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0.80859107884506298</v>
      </c>
      <c r="D109" s="11">
        <v>0.750568826733231</v>
      </c>
      <c r="E109" s="11">
        <v>0.855710958884213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0.82520762753481203</v>
      </c>
      <c r="D110" s="11">
        <v>0.79240919893426698</v>
      </c>
      <c r="E110" s="11">
        <v>0.85378026205008895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0.846648701856067</v>
      </c>
      <c r="D111" s="27">
        <v>0.82303036521554696</v>
      </c>
      <c r="E111" s="27">
        <v>0.86762193016606504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0.80116052896150802</v>
      </c>
      <c r="D112" s="11">
        <v>0.72188063007014003</v>
      </c>
      <c r="E112" s="11">
        <v>0.86215647922453797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0.86853703413314698</v>
      </c>
      <c r="D113" s="11">
        <v>0.82930519239964795</v>
      </c>
      <c r="E113" s="11">
        <v>0.89984099153351405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0.84236129402438698</v>
      </c>
      <c r="D114" s="11">
        <v>0.79390433723911702</v>
      </c>
      <c r="E114" s="11">
        <v>0.88113097341129298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0.79267355077050905</v>
      </c>
      <c r="D115" s="11">
        <v>0.72055254196031904</v>
      </c>
      <c r="E115" s="11">
        <v>0.85005464373037298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0.68940927460198198</v>
      </c>
      <c r="D116" s="11">
        <v>0.63136259032667796</v>
      </c>
      <c r="E116" s="11">
        <v>0.74205008831430097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0.741660020279997</v>
      </c>
      <c r="D117" s="11">
        <v>0.66120928946187896</v>
      </c>
      <c r="E117" s="11">
        <v>0.80853842691187605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0.85317131441923599</v>
      </c>
      <c r="D118" s="11">
        <v>0.809673815670227</v>
      </c>
      <c r="E118" s="11">
        <v>0.88810167748192104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0.78859760587384198</v>
      </c>
      <c r="D119" s="11">
        <v>0.72254059888034605</v>
      </c>
      <c r="E119" s="11">
        <v>0.84235907839683999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0.793613528585562</v>
      </c>
      <c r="D120" s="27">
        <v>0.77881934131507302</v>
      </c>
      <c r="E120" s="27">
        <v>0.80766254998571996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0.67058049360795902</v>
      </c>
      <c r="D121" s="11">
        <v>0.60033236794529599</v>
      </c>
      <c r="E121" s="11">
        <v>0.73395324366445003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0.75505849206474795</v>
      </c>
      <c r="D122" s="11">
        <v>0.713641309923985</v>
      </c>
      <c r="E122" s="11">
        <v>0.79222937822470796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0.85625465763794995</v>
      </c>
      <c r="D123" s="11">
        <v>0.81542654279930604</v>
      </c>
      <c r="E123" s="11">
        <v>0.88927779757661296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0.77449966964502903</v>
      </c>
      <c r="D124" s="11">
        <v>0.72121757377845497</v>
      </c>
      <c r="E124" s="11">
        <v>0.82013789305279094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0.83855229171184598</v>
      </c>
      <c r="D125" s="11">
        <v>0.78017841651664499</v>
      </c>
      <c r="E125" s="11">
        <v>0.88373496972284604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0.88300663137992996</v>
      </c>
      <c r="D126" s="11">
        <v>0.84324941994499902</v>
      </c>
      <c r="E126" s="11">
        <v>0.91371193069923695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0.87420280289435903</v>
      </c>
      <c r="D127" s="11">
        <v>0.82924896588991703</v>
      </c>
      <c r="E127" s="11">
        <v>0.90862568285050804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0.77515316777047105</v>
      </c>
      <c r="D128" s="11">
        <v>0.727885931938269</v>
      </c>
      <c r="E128" s="11">
        <v>0.81628222927262195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0.781706130082371</v>
      </c>
      <c r="D129" s="11">
        <v>0.74220970429185995</v>
      </c>
      <c r="E129" s="11">
        <v>0.81664615207111901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0.78795024971326</v>
      </c>
      <c r="D130" s="11">
        <v>0.74044109981458694</v>
      </c>
      <c r="E130" s="11">
        <v>0.82877434815728601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0.81039106512157699</v>
      </c>
      <c r="D131" s="11">
        <v>0.77272965565457497</v>
      </c>
      <c r="E131" s="11">
        <v>0.84307890145579201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0.77334756317887599</v>
      </c>
      <c r="D132" s="27">
        <v>0.75250004290365802</v>
      </c>
      <c r="E132" s="27">
        <v>0.79292228375372698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0.760160848698481</v>
      </c>
      <c r="D133" s="11">
        <v>0.70380599635303598</v>
      </c>
      <c r="E133" s="11">
        <v>0.80870771733909497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0.801831568629224</v>
      </c>
      <c r="D134" s="11">
        <v>0.729400690160944</v>
      </c>
      <c r="E134" s="11">
        <v>0.85863253568987197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0.87805509429191098</v>
      </c>
      <c r="D135" s="11">
        <v>0.817603127350083</v>
      </c>
      <c r="E135" s="11">
        <v>0.92042150794894695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0.72904636156331504</v>
      </c>
      <c r="D136" s="11">
        <v>0.61009069987498998</v>
      </c>
      <c r="E136" s="11">
        <v>0.82228204789576798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0.78499895892185501</v>
      </c>
      <c r="D137" s="11">
        <v>0.68408739053235101</v>
      </c>
      <c r="E137" s="11">
        <v>0.860260946800672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0.72127572637458903</v>
      </c>
      <c r="D138" s="11">
        <v>0.65135673853057297</v>
      </c>
      <c r="E138" s="11">
        <v>0.78186853274763601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0.91297665421361995</v>
      </c>
      <c r="D139" s="11">
        <v>0.82834290581419601</v>
      </c>
      <c r="E139" s="11">
        <v>0.95799844091870701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0.794847535057284</v>
      </c>
      <c r="D140" s="11">
        <v>0.72429805416443005</v>
      </c>
      <c r="E140" s="11">
        <v>0.85105645896998505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0.76231069092385695</v>
      </c>
      <c r="D141" s="11">
        <v>0.72575976356170402</v>
      </c>
      <c r="E141" s="11">
        <v>0.79536367034448396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0.74793648753006703</v>
      </c>
      <c r="D142" s="11">
        <v>0.66995388312422099</v>
      </c>
      <c r="E142" s="11">
        <v>0.81264626637619597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0.81499590919694698</v>
      </c>
      <c r="D143" s="11">
        <v>0.72337183414524098</v>
      </c>
      <c r="E143" s="11">
        <v>0.88125421322769604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0.80017545153504399</v>
      </c>
      <c r="D144" s="11">
        <v>0.73438176249769305</v>
      </c>
      <c r="E144" s="11">
        <v>0.85293562543734303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0.74864759895448296</v>
      </c>
      <c r="D145" s="27">
        <v>0.72123857805222502</v>
      </c>
      <c r="E145" s="27">
        <v>0.77420534912968697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0.68389772157311102</v>
      </c>
      <c r="D146" s="11">
        <v>0.623936813374108</v>
      </c>
      <c r="E146" s="11">
        <v>0.73830806435651497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0.69968368025100802</v>
      </c>
      <c r="D147" s="11">
        <v>0.614835731297798</v>
      </c>
      <c r="E147" s="11">
        <v>0.77274894586060205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0.69436700219370395</v>
      </c>
      <c r="D148" s="11">
        <v>0.61510778502422803</v>
      </c>
      <c r="E148" s="11">
        <v>0.76357802024015398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0.45761137536923202</v>
      </c>
      <c r="D149" s="11">
        <v>0.38661417166878198</v>
      </c>
      <c r="E149" s="11">
        <v>0.53037305565801096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0.80057041433305898</v>
      </c>
      <c r="D150" s="11">
        <v>0.76434979114271795</v>
      </c>
      <c r="E150" s="11">
        <v>0.83244417127688197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0.76612681347609002</v>
      </c>
      <c r="D151" s="27">
        <v>0.74227496400137505</v>
      </c>
      <c r="E151" s="27">
        <v>0.78840050049639498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0.69443350307790797</v>
      </c>
      <c r="D152" s="11">
        <v>0.62726477409185799</v>
      </c>
      <c r="E152" s="11">
        <v>0.75424044241778498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0.58629797856908406</v>
      </c>
      <c r="D153" s="11">
        <v>0.495466167222051</v>
      </c>
      <c r="E153" s="11">
        <v>0.67161536656259202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0.75888725028534298</v>
      </c>
      <c r="D154" s="11">
        <v>0.70816319354548496</v>
      </c>
      <c r="E154" s="11">
        <v>0.80324449833814904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0.79662428144166297</v>
      </c>
      <c r="D155" s="11">
        <v>0.75768589825740795</v>
      </c>
      <c r="E155" s="11">
        <v>0.83070359807886396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0.80832719008818399</v>
      </c>
      <c r="D156" s="11">
        <v>0.76273818540320504</v>
      </c>
      <c r="E156" s="11">
        <v>0.84691456055157399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0.53558971664542598</v>
      </c>
      <c r="D157" s="11">
        <v>0.45062643882688502</v>
      </c>
      <c r="E157" s="11">
        <v>0.61853625410897795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0.75654051313663095</v>
      </c>
      <c r="D158" s="11">
        <v>0.67263155589075896</v>
      </c>
      <c r="E158" s="11">
        <v>0.82455230762449105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0.71878550543516895</v>
      </c>
      <c r="D159" s="27">
        <v>0.68815111941328799</v>
      </c>
      <c r="E159" s="27">
        <v>0.74751467722701803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0.63761376712425299</v>
      </c>
      <c r="D160" s="11">
        <v>0.58416256371112296</v>
      </c>
      <c r="E160" s="11">
        <v>0.68786554904998998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0.74804740637423195</v>
      </c>
      <c r="D161" s="11">
        <v>0.71073803267221403</v>
      </c>
      <c r="E161" s="11">
        <v>0.78202044904759505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0.59317196126717098</v>
      </c>
      <c r="D162" s="27">
        <v>0.56129491797753195</v>
      </c>
      <c r="E162" s="27">
        <v>0.62428319805283505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0.51377287242958902</v>
      </c>
      <c r="D163" s="11">
        <v>0.45465265175402902</v>
      </c>
      <c r="E163" s="11">
        <v>0.57251018524080799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0.61006595093706795</v>
      </c>
      <c r="D164" s="10">
        <v>0.57427814981890202</v>
      </c>
      <c r="E164" s="10">
        <v>0.64470656142317095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19</v>
      </c>
    </row>
    <row r="3" spans="1:6" x14ac:dyDescent="0.25">
      <c r="A3" s="1" t="s">
        <v>268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0.12431838197665</v>
      </c>
      <c r="D12" s="23">
        <v>0.119169508131934</v>
      </c>
      <c r="E12" s="23">
        <v>0.12965697327381301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8.8050165019696106E-2</v>
      </c>
      <c r="D13" s="27">
        <v>6.9437321950537395E-2</v>
      </c>
      <c r="E13" s="27">
        <v>0.111056794226879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8.7275785049840807E-2</v>
      </c>
      <c r="D14" s="11">
        <v>6.8832445648078597E-2</v>
      </c>
      <c r="E14" s="11">
        <v>0.11007674362361899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6.90940728098626E-2</v>
      </c>
      <c r="D15" s="27">
        <v>5.3970824601983797E-2</v>
      </c>
      <c r="E15" s="27">
        <v>8.8060565171733607E-2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6.7862752015014502E-2</v>
      </c>
      <c r="D16" s="11">
        <v>4.6093377395247902E-2</v>
      </c>
      <c r="E16" s="11">
        <v>9.8848144926333106E-2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6.8840029002910003E-2</v>
      </c>
      <c r="D17" s="11">
        <v>4.9726918007823397E-2</v>
      </c>
      <c r="E17" s="11">
        <v>9.4568396725014894E-2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7.8561757878983701E-2</v>
      </c>
      <c r="D18" s="11">
        <v>3.9474380065184098E-2</v>
      </c>
      <c r="E18" s="11">
        <v>0.150297115977859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7.7549957721550905E-2</v>
      </c>
      <c r="D19" s="27">
        <v>6.2063721033729098E-2</v>
      </c>
      <c r="E19" s="27">
        <v>9.6502768164681299E-2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6.6857299170031401E-2</v>
      </c>
      <c r="D20" s="11">
        <v>4.8370451795317397E-2</v>
      </c>
      <c r="E20" s="11">
        <v>9.1728634319302504E-2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8.8830802975863099E-2</v>
      </c>
      <c r="D21" s="11">
        <v>6.4276133762941903E-2</v>
      </c>
      <c r="E21" s="11">
        <v>0.121547335230151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0.175735847811479</v>
      </c>
      <c r="D22" s="11">
        <v>0.114088049800969</v>
      </c>
      <c r="E22" s="11">
        <v>0.26088553599309999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5.9548272108382101E-2</v>
      </c>
      <c r="D23" s="27">
        <v>4.1846925670914699E-2</v>
      </c>
      <c r="E23" s="27">
        <v>8.4080264246654601E-2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9.8542845345024499E-2</v>
      </c>
      <c r="D24" s="11">
        <v>4.9306733791730201E-2</v>
      </c>
      <c r="E24" s="11">
        <v>0.18726028553622601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6.2611806557345301E-2</v>
      </c>
      <c r="D25" s="11">
        <v>4.0924691125649601E-2</v>
      </c>
      <c r="E25" s="11">
        <v>9.4657241357561997E-2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3.99435206419399E-2</v>
      </c>
      <c r="D26" s="11">
        <v>1.9777251098872701E-2</v>
      </c>
      <c r="E26" s="11">
        <v>7.9015163986465103E-2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9.1060069380553499E-2</v>
      </c>
      <c r="D27" s="27">
        <v>7.0812817912561193E-2</v>
      </c>
      <c r="E27" s="27">
        <v>0.116371500921459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0.14435887816006901</v>
      </c>
      <c r="D28" s="11">
        <v>0.1012348134616</v>
      </c>
      <c r="E28" s="11">
        <v>0.20172976805255799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4.1515965418900298E-3</v>
      </c>
      <c r="D29" s="11">
        <v>5.3298082062445897E-4</v>
      </c>
      <c r="E29" s="11">
        <v>3.1562563985521E-2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7.7541893690085101E-2</v>
      </c>
      <c r="D30" s="11">
        <v>5.2668864315592097E-2</v>
      </c>
      <c r="E30" s="11">
        <v>0.112763088267536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5.6954212444960697E-2</v>
      </c>
      <c r="D31" s="11">
        <v>3.0217565298087501E-2</v>
      </c>
      <c r="E31" s="11">
        <v>0.104791311507202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1.9934606870821599E-2</v>
      </c>
      <c r="D32" s="11">
        <v>9.1247025027903703E-3</v>
      </c>
      <c r="E32" s="11">
        <v>4.2995168991241103E-2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0.102171959394771</v>
      </c>
      <c r="D33" s="27">
        <v>9.1663966939005095E-2</v>
      </c>
      <c r="E33" s="27">
        <v>0.113733717748585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0.108658791322986</v>
      </c>
      <c r="D34" s="11">
        <v>7.3328527977151295E-2</v>
      </c>
      <c r="E34" s="11">
        <v>0.15810712123453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7.5064466998611801E-2</v>
      </c>
      <c r="D35" s="11">
        <v>4.4882061192172203E-2</v>
      </c>
      <c r="E35" s="11">
        <v>0.122931605175175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5.68994047284768E-2</v>
      </c>
      <c r="D36" s="11">
        <v>3.24860514401221E-2</v>
      </c>
      <c r="E36" s="11">
        <v>9.7804811776567996E-2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6.3817544383058894E-2</v>
      </c>
      <c r="D37" s="11">
        <v>3.7885146553675197E-2</v>
      </c>
      <c r="E37" s="11">
        <v>0.105553252286691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4.5441524857827903E-2</v>
      </c>
      <c r="D38" s="11">
        <v>2.27116262138005E-2</v>
      </c>
      <c r="E38" s="11">
        <v>8.8851428726359594E-2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6.96085359326373E-2</v>
      </c>
      <c r="D39" s="11">
        <v>4.6403553520144497E-2</v>
      </c>
      <c r="E39" s="11">
        <v>0.103162255015582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5.90797701825636E-2</v>
      </c>
      <c r="D40" s="11">
        <v>3.8936754081688701E-2</v>
      </c>
      <c r="E40" s="11">
        <v>8.8681753713768796E-2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0.13144654019462701</v>
      </c>
      <c r="D41" s="11">
        <v>9.0368149653676705E-2</v>
      </c>
      <c r="E41" s="11">
        <v>0.187351865301427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6.11641687311133E-2</v>
      </c>
      <c r="D42" s="11">
        <v>4.0033075180673998E-2</v>
      </c>
      <c r="E42" s="11">
        <v>9.2375802869764198E-2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0.10677804641472299</v>
      </c>
      <c r="D43" s="11">
        <v>8.1882397457814005E-2</v>
      </c>
      <c r="E43" s="11">
        <v>0.13810442100888201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0.130689989792976</v>
      </c>
      <c r="D44" s="11">
        <v>9.93578241055076E-2</v>
      </c>
      <c r="E44" s="11">
        <v>0.170037257741804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0.135229727221963</v>
      </c>
      <c r="D45" s="11">
        <v>0.11046861235264401</v>
      </c>
      <c r="E45" s="11">
        <v>0.16451448531886201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0.17972980181590201</v>
      </c>
      <c r="D46" s="27">
        <v>0.16979631647580701</v>
      </c>
      <c r="E46" s="27">
        <v>0.19011134390110301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0.15065373625539299</v>
      </c>
      <c r="D47" s="11">
        <v>8.6733803411799607E-2</v>
      </c>
      <c r="E47" s="11">
        <v>0.24884495155521499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0.195930480786669</v>
      </c>
      <c r="D48" s="11">
        <v>0.15042560844224101</v>
      </c>
      <c r="E48" s="11">
        <v>0.25113185456873999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0.114391875567737</v>
      </c>
      <c r="D49" s="11">
        <v>7.2505567181729999E-2</v>
      </c>
      <c r="E49" s="11">
        <v>0.175887052803369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0.16644724913481401</v>
      </c>
      <c r="D50" s="11">
        <v>0.10146996808141</v>
      </c>
      <c r="E50" s="11">
        <v>0.26094940471274403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0.230595070565908</v>
      </c>
      <c r="D51" s="11">
        <v>0.18214714024568801</v>
      </c>
      <c r="E51" s="11">
        <v>0.28740093519649801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0.31656485987198901</v>
      </c>
      <c r="D52" s="11">
        <v>0.21978342237517901</v>
      </c>
      <c r="E52" s="11">
        <v>0.43234786373631601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0.18121712720115399</v>
      </c>
      <c r="D53" s="11">
        <v>0.12667268710467999</v>
      </c>
      <c r="E53" s="11">
        <v>0.25245865344479801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0.15289861379733899</v>
      </c>
      <c r="D54" s="11">
        <v>9.3391696036591004E-2</v>
      </c>
      <c r="E54" s="11">
        <v>0.240273139363925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0.16481025424128001</v>
      </c>
      <c r="D55" s="11">
        <v>0.10616868906712899</v>
      </c>
      <c r="E55" s="11">
        <v>0.246895212671883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0.32325222895687999</v>
      </c>
      <c r="D56" s="11">
        <v>0.23941781781935301</v>
      </c>
      <c r="E56" s="11">
        <v>0.42022312971381598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0.103639771345532</v>
      </c>
      <c r="D57" s="11">
        <v>6.7696499637048796E-2</v>
      </c>
      <c r="E57" s="11">
        <v>0.155484306446006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0.20565571132570301</v>
      </c>
      <c r="D58" s="11">
        <v>0.151373299155244</v>
      </c>
      <c r="E58" s="11">
        <v>0.27313857171449002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0.15657710692039101</v>
      </c>
      <c r="D59" s="11">
        <v>9.7547830658090695E-2</v>
      </c>
      <c r="E59" s="11">
        <v>0.24175771258992201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0.117481380417379</v>
      </c>
      <c r="D60" s="11">
        <v>7.0384753640730602E-2</v>
      </c>
      <c r="E60" s="11">
        <v>0.189662300818634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8.8638745212822001E-2</v>
      </c>
      <c r="D61" s="11">
        <v>5.7664235788825902E-2</v>
      </c>
      <c r="E61" s="11">
        <v>0.13388736221366301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6.8519473145956494E-2</v>
      </c>
      <c r="D62" s="11">
        <v>4.2405928462429902E-2</v>
      </c>
      <c r="E62" s="11">
        <v>0.108885232498163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0.15437664959755801</v>
      </c>
      <c r="D63" s="11">
        <v>9.3286745695426998E-2</v>
      </c>
      <c r="E63" s="11">
        <v>0.24467652035274101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9.95186937906226E-2</v>
      </c>
      <c r="D64" s="11">
        <v>6.12608026597753E-2</v>
      </c>
      <c r="E64" s="11">
        <v>0.15765636212349601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0.171165153902924</v>
      </c>
      <c r="D65" s="11">
        <v>0.117187491940467</v>
      </c>
      <c r="E65" s="11">
        <v>0.24315740131138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0.19252908310563499</v>
      </c>
      <c r="D66" s="11">
        <v>0.14381609696894099</v>
      </c>
      <c r="E66" s="11">
        <v>0.25286884020927197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0.141704241126164</v>
      </c>
      <c r="D67" s="11">
        <v>0.10389896153327501</v>
      </c>
      <c r="E67" s="11">
        <v>0.19034360432375799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0.17865961373150699</v>
      </c>
      <c r="D68" s="11">
        <v>0.12594872502927201</v>
      </c>
      <c r="E68" s="11">
        <v>0.247191732008927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8.0006919883013602E-2</v>
      </c>
      <c r="D69" s="11">
        <v>5.0376787240423701E-2</v>
      </c>
      <c r="E69" s="11">
        <v>0.12477474143891699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0.176222553729349</v>
      </c>
      <c r="D70" s="11">
        <v>0.121757813243141</v>
      </c>
      <c r="E70" s="11">
        <v>0.248166138506769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0.24581128086294199</v>
      </c>
      <c r="D71" s="11">
        <v>0.182235075809041</v>
      </c>
      <c r="E71" s="11">
        <v>0.322811821556029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0.215452334227864</v>
      </c>
      <c r="D72" s="11">
        <v>0.150806330082187</v>
      </c>
      <c r="E72" s="11">
        <v>0.29808274334994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0.20951612895347499</v>
      </c>
      <c r="D73" s="11">
        <v>0.14604114240388399</v>
      </c>
      <c r="E73" s="11">
        <v>0.29117289239928001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0.18816270166412899</v>
      </c>
      <c r="D74" s="11">
        <v>0.13969175198134501</v>
      </c>
      <c r="E74" s="11">
        <v>0.248592459443716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0.18732258210355501</v>
      </c>
      <c r="D75" s="11">
        <v>0.13307591729952101</v>
      </c>
      <c r="E75" s="11">
        <v>0.25712364743926702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0.111897489378493</v>
      </c>
      <c r="D76" s="11">
        <v>7.7784458705877302E-2</v>
      </c>
      <c r="E76" s="11">
        <v>0.158401424827665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0.20201580426167601</v>
      </c>
      <c r="D77" s="11">
        <v>0.14239007281846799</v>
      </c>
      <c r="E77" s="11">
        <v>0.27850154383363102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0.195284428263889</v>
      </c>
      <c r="D78" s="11">
        <v>0.14736981089215101</v>
      </c>
      <c r="E78" s="11">
        <v>0.25413427772049502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0.16062918618921801</v>
      </c>
      <c r="D79" s="11">
        <v>0.116366267772328</v>
      </c>
      <c r="E79" s="11">
        <v>0.217582877962713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0.51957667786082495</v>
      </c>
      <c r="D80" s="11">
        <v>0.43793736674986999</v>
      </c>
      <c r="E80" s="11">
        <v>0.60018377936754796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0.163525180601368</v>
      </c>
      <c r="D81" s="11">
        <v>0.124157918220441</v>
      </c>
      <c r="E81" s="11">
        <v>0.212348432235893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0.16978494305206099</v>
      </c>
      <c r="D82" s="11">
        <v>0.103681856338457</v>
      </c>
      <c r="E82" s="11">
        <v>0.265546626656948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0.239885120559199</v>
      </c>
      <c r="D83" s="11">
        <v>0.18824431498684599</v>
      </c>
      <c r="E83" s="11">
        <v>0.30044911695055798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0.16178444437619999</v>
      </c>
      <c r="D84" s="11">
        <v>0.117158935059911</v>
      </c>
      <c r="E84" s="11">
        <v>0.219187569228144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0.25875105139157001</v>
      </c>
      <c r="D85" s="11">
        <v>0.223640314372204</v>
      </c>
      <c r="E85" s="11">
        <v>0.297263438137849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0.14032318431649399</v>
      </c>
      <c r="D86" s="11">
        <v>9.6720511771408904E-2</v>
      </c>
      <c r="E86" s="11">
        <v>0.19924655167803201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0.12244137772826599</v>
      </c>
      <c r="D87" s="11">
        <v>6.0419185049382901E-2</v>
      </c>
      <c r="E87" s="11">
        <v>0.23238449824562701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0.191284956527809</v>
      </c>
      <c r="D88" s="11">
        <v>0.13468216126226201</v>
      </c>
      <c r="E88" s="11">
        <v>0.26440736215567101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9.6415392263308405E-2</v>
      </c>
      <c r="D89" s="27">
        <v>7.7399268107547103E-2</v>
      </c>
      <c r="E89" s="27">
        <v>0.119498423350562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4.5859102765768801E-2</v>
      </c>
      <c r="D90" s="11">
        <v>2.0246486108341E-2</v>
      </c>
      <c r="E90" s="11">
        <v>0.100547543854123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9.7392562163451393E-2</v>
      </c>
      <c r="D92" s="11">
        <v>5.1081947106870002E-2</v>
      </c>
      <c r="E92" s="11">
        <v>0.17782044932288901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0.13281337177764799</v>
      </c>
      <c r="D93" s="11">
        <v>8.8106103326570998E-2</v>
      </c>
      <c r="E93" s="11">
        <v>0.19534651623837801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4.4578273428344202E-2</v>
      </c>
      <c r="D94" s="11">
        <v>1.95393599419703E-2</v>
      </c>
      <c r="E94" s="11">
        <v>9.8480698715489395E-2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0.10177024173573899</v>
      </c>
      <c r="D95" s="11">
        <v>4.4119593416470003E-2</v>
      </c>
      <c r="E95" s="11">
        <v>0.21760342734899599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9.5772188826960994E-2</v>
      </c>
      <c r="D96" s="11">
        <v>6.2223589865080302E-2</v>
      </c>
      <c r="E96" s="11">
        <v>0.144619453218198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6.17944695631268E-2</v>
      </c>
      <c r="D97" s="11">
        <v>3.3333677195621303E-2</v>
      </c>
      <c r="E97" s="11">
        <v>0.11174640885491401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0.20724724826525301</v>
      </c>
      <c r="D98" s="11">
        <v>0.15287660045019799</v>
      </c>
      <c r="E98" s="11">
        <v>0.27468472743399502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5.1880275508092398E-3</v>
      </c>
      <c r="D99" s="11">
        <v>6.6844577386705403E-4</v>
      </c>
      <c r="E99" s="11">
        <v>3.9071236255943401E-2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3.4932024384052102E-2</v>
      </c>
      <c r="D100" s="11">
        <v>9.5816712676020099E-3</v>
      </c>
      <c r="E100" s="11">
        <v>0.119275000362338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0.101397620746585</v>
      </c>
      <c r="D101" s="27">
        <v>8.3332514645085703E-2</v>
      </c>
      <c r="E101" s="27">
        <v>0.122854081019767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3.04688885075458E-2</v>
      </c>
      <c r="D102" s="11">
        <v>1.4914165054329799E-2</v>
      </c>
      <c r="E102" s="11">
        <v>6.1237914730303503E-2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0.16294323998295199</v>
      </c>
      <c r="D103" s="11">
        <v>9.0297677631953996E-2</v>
      </c>
      <c r="E103" s="11">
        <v>0.27628309797772299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0.12709894924729101</v>
      </c>
      <c r="D104" s="11">
        <v>9.6564233811982397E-2</v>
      </c>
      <c r="E104" s="11">
        <v>0.16552010287708499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7.6566961110981602E-2</v>
      </c>
      <c r="D105" s="11">
        <v>4.8459943125128198E-2</v>
      </c>
      <c r="E105" s="11">
        <v>0.118938486969591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1.6838880111581401E-2</v>
      </c>
      <c r="D106" s="11">
        <v>6.3550754515844998E-3</v>
      </c>
      <c r="E106" s="11">
        <v>4.38542439060014E-2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4.8899734317995998E-2</v>
      </c>
      <c r="D107" s="11">
        <v>2.0079658897804501E-2</v>
      </c>
      <c r="E107" s="11">
        <v>0.114261601644608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4.8194300060077203E-2</v>
      </c>
      <c r="D108" s="11">
        <v>2.67576814821829E-2</v>
      </c>
      <c r="E108" s="11">
        <v>8.5299443945651005E-2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0.154750634897169</v>
      </c>
      <c r="D109" s="11">
        <v>7.6727890747775307E-2</v>
      </c>
      <c r="E109" s="11">
        <v>0.28741446969156298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0.112238808579569</v>
      </c>
      <c r="D110" s="11">
        <v>7.4248357534750994E-2</v>
      </c>
      <c r="E110" s="11">
        <v>0.166178397636285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7.5140736279857095E-2</v>
      </c>
      <c r="D111" s="27">
        <v>5.8778915021231302E-2</v>
      </c>
      <c r="E111" s="27">
        <v>9.5594492355726798E-2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8.8999206510325807E-3</v>
      </c>
      <c r="D112" s="11">
        <v>1.8874820204492599E-3</v>
      </c>
      <c r="E112" s="11">
        <v>4.0897697654363498E-2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7.3255764192076203E-2</v>
      </c>
      <c r="D113" s="11">
        <v>4.99213402007051E-2</v>
      </c>
      <c r="E113" s="11">
        <v>0.10627717382941899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4.1154878719864403E-2</v>
      </c>
      <c r="D114" s="11">
        <v>2.0858251230859399E-2</v>
      </c>
      <c r="E114" s="11">
        <v>7.9596110513487001E-2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5.2936319706758397E-2</v>
      </c>
      <c r="D115" s="11">
        <v>2.17617056792111E-2</v>
      </c>
      <c r="E115" s="11">
        <v>0.123147946996499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9.3088771152845098E-2</v>
      </c>
      <c r="D116" s="11">
        <v>4.2853794118067598E-2</v>
      </c>
      <c r="E116" s="11">
        <v>0.19049144723662101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0.102540351209414</v>
      </c>
      <c r="D117" s="11">
        <v>5.56760510323034E-2</v>
      </c>
      <c r="E117" s="11">
        <v>0.18127925697741701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0.115671960013061</v>
      </c>
      <c r="D118" s="11">
        <v>7.4928408820671893E-2</v>
      </c>
      <c r="E118" s="11">
        <v>0.17439384525760401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0.127010673068676</v>
      </c>
      <c r="D119" s="11">
        <v>7.4069672457652003E-2</v>
      </c>
      <c r="E119" s="11">
        <v>0.20924016497498499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8.7488048280623204E-2</v>
      </c>
      <c r="D120" s="27">
        <v>7.6769406007183294E-2</v>
      </c>
      <c r="E120" s="27">
        <v>9.9541884329237898E-2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0.18225360479345501</v>
      </c>
      <c r="D121" s="11">
        <v>0.12542363767887901</v>
      </c>
      <c r="E121" s="11">
        <v>0.25725906198982501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6.17554746130001E-2</v>
      </c>
      <c r="D122" s="11">
        <v>4.1690962391406503E-2</v>
      </c>
      <c r="E122" s="11">
        <v>9.0563821483916895E-2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6.4330827280488501E-2</v>
      </c>
      <c r="D123" s="11">
        <v>4.0679217160530898E-2</v>
      </c>
      <c r="E123" s="11">
        <v>0.100296194372323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6.6623866459460904E-2</v>
      </c>
      <c r="D124" s="11">
        <v>3.97656180623868E-2</v>
      </c>
      <c r="E124" s="11">
        <v>0.10955290970131699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8.94950744672008E-2</v>
      </c>
      <c r="D125" s="11">
        <v>5.1767194009477199E-2</v>
      </c>
      <c r="E125" s="11">
        <v>0.15035901547108199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6.4938724502163495E-2</v>
      </c>
      <c r="D126" s="11">
        <v>4.1612943478391597E-2</v>
      </c>
      <c r="E126" s="11">
        <v>9.9975627479408996E-2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5.7398332543114099E-2</v>
      </c>
      <c r="D127" s="11">
        <v>3.3151229855675E-2</v>
      </c>
      <c r="E127" s="11">
        <v>9.7589925072669795E-2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6.7943878840510397E-2</v>
      </c>
      <c r="D128" s="11">
        <v>4.4606001714731898E-2</v>
      </c>
      <c r="E128" s="11">
        <v>0.102186154898812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0.120522484678106</v>
      </c>
      <c r="D129" s="11">
        <v>9.1789223530336403E-2</v>
      </c>
      <c r="E129" s="11">
        <v>0.15669839644900399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0.14161004130890201</v>
      </c>
      <c r="D130" s="11">
        <v>0.10501796540340801</v>
      </c>
      <c r="E130" s="11">
        <v>0.18827001176893499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2.65017180271673E-2</v>
      </c>
      <c r="D131" s="11">
        <v>1.27552735492573E-2</v>
      </c>
      <c r="E131" s="11">
        <v>5.42487397085838E-2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6.3863538711093001E-2</v>
      </c>
      <c r="D132" s="27">
        <v>4.3608313423843199E-2</v>
      </c>
      <c r="E132" s="27">
        <v>9.2615852132729007E-2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1.7394689505240701E-2</v>
      </c>
      <c r="D133" s="11">
        <v>5.6491675800600097E-3</v>
      </c>
      <c r="E133" s="11">
        <v>5.2277124945979601E-2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9.05555273021902E-2</v>
      </c>
      <c r="D134" s="11">
        <v>4.9451162949452898E-2</v>
      </c>
      <c r="E134" s="11">
        <v>0.16007267037883199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1.39602074267725E-2</v>
      </c>
      <c r="D135" s="11">
        <v>3.3573058152687801E-3</v>
      </c>
      <c r="E135" s="11">
        <v>5.6161797074716101E-2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6.4882603806611702E-3</v>
      </c>
      <c r="D136" s="11">
        <v>7.4343845321485401E-4</v>
      </c>
      <c r="E136" s="11">
        <v>5.42168279347656E-2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1.1222239146394201E-2</v>
      </c>
      <c r="D137" s="11">
        <v>2.4755552329764801E-3</v>
      </c>
      <c r="E137" s="11">
        <v>4.9344175728273001E-2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4.73292142785064E-2</v>
      </c>
      <c r="D138" s="11">
        <v>2.2441070086185101E-2</v>
      </c>
      <c r="E138" s="11">
        <v>9.7078341927460607E-2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1.30958063551806E-2</v>
      </c>
      <c r="D139" s="11">
        <v>1.5295167375254601E-3</v>
      </c>
      <c r="E139" s="11">
        <v>0.10309592393875899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8.6929646068420199E-2</v>
      </c>
      <c r="D140" s="11">
        <v>2.75177082821275E-2</v>
      </c>
      <c r="E140" s="11">
        <v>0.242613235477631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9.4026702153561403E-2</v>
      </c>
      <c r="D141" s="11">
        <v>5.5795921442202502E-2</v>
      </c>
      <c r="E141" s="11">
        <v>0.15417547776222401</v>
      </c>
      <c r="F141" s="15" t="s">
        <v>112</v>
      </c>
    </row>
    <row r="142" spans="1:6" x14ac:dyDescent="0.25">
      <c r="A142" s="12" t="s">
        <v>222</v>
      </c>
      <c r="B142" t="s">
        <v>232</v>
      </c>
      <c r="C142" s="8">
        <v>2.5140242417742799E-2</v>
      </c>
      <c r="D142" s="11">
        <v>9.4008174892733203E-3</v>
      </c>
      <c r="E142" s="11">
        <v>6.5489428267469604E-2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8.4103832218000805E-3</v>
      </c>
      <c r="D143" s="11">
        <v>9.2362087868401303E-4</v>
      </c>
      <c r="E143" s="11">
        <v>7.2198418887678598E-2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6.9715964280833098E-2</v>
      </c>
      <c r="D144" s="11">
        <v>3.5943735675127701E-2</v>
      </c>
      <c r="E144" s="11">
        <v>0.13091116316391899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5.4837858244965502E-2</v>
      </c>
      <c r="D145" s="27">
        <v>3.6591119170926001E-2</v>
      </c>
      <c r="E145" s="27">
        <v>8.1414691452244406E-2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</v>
      </c>
      <c r="D146" s="11"/>
      <c r="E146" s="11"/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4.19750335364584E-2</v>
      </c>
      <c r="D147" s="11">
        <v>1.9155752660733098E-2</v>
      </c>
      <c r="E147" s="11">
        <v>8.9497409275188899E-2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1.87005275772315E-2</v>
      </c>
      <c r="D148" s="11">
        <v>5.2836566440211197E-3</v>
      </c>
      <c r="E148" s="11">
        <v>6.3995190145471906E-2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6.7597864242856895E-2</v>
      </c>
      <c r="D150" s="11">
        <v>4.4679360566734799E-2</v>
      </c>
      <c r="E150" s="11">
        <v>0.10102926543439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2.6209303207852901E-2</v>
      </c>
      <c r="D151" s="27">
        <v>1.6830330111540202E-2</v>
      </c>
      <c r="E151" s="27">
        <v>4.0599033738553003E-2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1.9638031555236302E-2</v>
      </c>
      <c r="D152" s="11">
        <v>6.07002327384894E-3</v>
      </c>
      <c r="E152" s="11">
        <v>6.1652691676405899E-2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3.1051783837876101E-2</v>
      </c>
      <c r="D153" s="11">
        <v>1.12274013247547E-2</v>
      </c>
      <c r="E153" s="11">
        <v>8.2944005302215795E-2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4.7843014007317997E-2</v>
      </c>
      <c r="D154" s="11">
        <v>1.93581292852875E-2</v>
      </c>
      <c r="E154" s="11">
        <v>0.113395755564903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5.2106866544508398E-3</v>
      </c>
      <c r="D155" s="11">
        <v>1.4634676112572299E-3</v>
      </c>
      <c r="E155" s="11">
        <v>1.83761130567308E-2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3.4642276589209001E-2</v>
      </c>
      <c r="D156" s="11">
        <v>1.7602728899587E-2</v>
      </c>
      <c r="E156" s="11">
        <v>6.7050436785286702E-2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5.1845215559332303E-2</v>
      </c>
      <c r="D157" s="11">
        <v>2.3964874810944298E-2</v>
      </c>
      <c r="E157" s="11">
        <v>0.108553638905223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3.4639022947345E-2</v>
      </c>
      <c r="D158" s="11">
        <v>1.24167033049335E-2</v>
      </c>
      <c r="E158" s="11">
        <v>9.2891981405156795E-2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5.2044868392201002E-2</v>
      </c>
      <c r="D159" s="27">
        <v>3.7173877968221601E-2</v>
      </c>
      <c r="E159" s="27">
        <v>7.2417388564390298E-2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4.0177018434865597E-2</v>
      </c>
      <c r="D160" s="11">
        <v>1.9411941574120298E-2</v>
      </c>
      <c r="E160" s="11">
        <v>8.1312712945002502E-2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5.70902780347433E-2</v>
      </c>
      <c r="D161" s="11">
        <v>3.85450329407293E-2</v>
      </c>
      <c r="E161" s="11">
        <v>8.3780711743693795E-2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2.03125979325669E-2</v>
      </c>
      <c r="D162" s="27">
        <v>1.08671870031144E-2</v>
      </c>
      <c r="E162" s="27">
        <v>3.76551258641903E-2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3.2318713496035101E-2</v>
      </c>
      <c r="D163" s="11">
        <v>1.2910819476554199E-2</v>
      </c>
      <c r="E163" s="11">
        <v>7.85786057725614E-2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1.7786935015563499E-2</v>
      </c>
      <c r="D164" s="10">
        <v>8.3895603460302694E-3</v>
      </c>
      <c r="E164" s="10">
        <v>3.7314459922063503E-2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20</v>
      </c>
    </row>
    <row r="3" spans="1:6" x14ac:dyDescent="0.25">
      <c r="A3" s="1" t="s">
        <v>269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2.8441198005219801E-2</v>
      </c>
      <c r="D12" s="23">
        <v>2.6245671983573401E-2</v>
      </c>
      <c r="E12" s="23">
        <v>3.0814574090793301E-2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2.2637777095371101E-2</v>
      </c>
      <c r="D13" s="27">
        <v>1.47763280625684E-2</v>
      </c>
      <c r="E13" s="27">
        <v>3.4535141934053701E-2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2.2542976174814398E-2</v>
      </c>
      <c r="D14" s="11">
        <v>1.4737508239490001E-2</v>
      </c>
      <c r="E14" s="11">
        <v>3.4338396644491898E-2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3.0065872546018401E-2</v>
      </c>
      <c r="D15" s="27">
        <v>2.11148844153983E-2</v>
      </c>
      <c r="E15" s="27">
        <v>4.2646038871959703E-2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2.57185737515911E-2</v>
      </c>
      <c r="D16" s="11">
        <v>1.38876832821462E-2</v>
      </c>
      <c r="E16" s="11">
        <v>4.71463107568863E-2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3.1744529506349102E-2</v>
      </c>
      <c r="D17" s="11">
        <v>2.0619208666080701E-2</v>
      </c>
      <c r="E17" s="11">
        <v>4.8574915770021002E-2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2.20407403832211E-2</v>
      </c>
      <c r="D18" s="11">
        <v>6.1852252534332604E-3</v>
      </c>
      <c r="E18" s="11">
        <v>7.5455127119815293E-2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2.4574404230241799E-2</v>
      </c>
      <c r="D19" s="27">
        <v>1.6563358301993399E-2</v>
      </c>
      <c r="E19" s="27">
        <v>3.6316993644652698E-2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1.9747339062531299E-2</v>
      </c>
      <c r="D20" s="11">
        <v>1.14034210224911E-2</v>
      </c>
      <c r="E20" s="11">
        <v>3.39866363730226E-2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3.1696521983356402E-2</v>
      </c>
      <c r="D21" s="11">
        <v>1.6294412070739402E-2</v>
      </c>
      <c r="E21" s="11">
        <v>6.07580940138727E-2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5.3312546124048503E-2</v>
      </c>
      <c r="D22" s="11">
        <v>2.1128618408174898E-2</v>
      </c>
      <c r="E22" s="11">
        <v>0.12810454828343601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2.4382507329551901E-2</v>
      </c>
      <c r="D23" s="27">
        <v>1.52772373689102E-2</v>
      </c>
      <c r="E23" s="27">
        <v>3.8701259044497699E-2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1.26475550998078E-2</v>
      </c>
      <c r="D24" s="11">
        <v>2.7395864090655202E-3</v>
      </c>
      <c r="E24" s="11">
        <v>5.6363390128650201E-2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2.32188882474837E-2</v>
      </c>
      <c r="D25" s="11">
        <v>1.2747577817804299E-2</v>
      </c>
      <c r="E25" s="11">
        <v>4.1926415960627003E-2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3.2665832504004497E-2</v>
      </c>
      <c r="D26" s="11">
        <v>1.5387323275279601E-2</v>
      </c>
      <c r="E26" s="11">
        <v>6.8006384726215605E-2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2.1598578825880899E-2</v>
      </c>
      <c r="D27" s="27">
        <v>1.39751504473611E-2</v>
      </c>
      <c r="E27" s="27">
        <v>3.3240386832291399E-2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1.89954527070374E-2</v>
      </c>
      <c r="D28" s="11">
        <v>7.5899920776911203E-3</v>
      </c>
      <c r="E28" s="11">
        <v>4.6732791357815599E-2</v>
      </c>
      <c r="F28" s="15" t="s">
        <v>112</v>
      </c>
    </row>
    <row r="29" spans="1:6" x14ac:dyDescent="0.25">
      <c r="A29" s="12" t="s">
        <v>120</v>
      </c>
      <c r="B29" t="s">
        <v>121</v>
      </c>
      <c r="C29" s="8">
        <v>1.2301352409885899E-2</v>
      </c>
      <c r="D29" s="11">
        <v>3.96306675428442E-3</v>
      </c>
      <c r="E29" s="11">
        <v>3.7522473117404198E-2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6.0799655579692304E-3</v>
      </c>
      <c r="D30" s="11">
        <v>2.1694631703700101E-3</v>
      </c>
      <c r="E30" s="11">
        <v>1.6919707369500402E-2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1.5540723154473799E-2</v>
      </c>
      <c r="D31" s="11">
        <v>5.4972275618630799E-3</v>
      </c>
      <c r="E31" s="11">
        <v>4.3137859399846601E-2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6.9360122545568295E-2</v>
      </c>
      <c r="D32" s="11">
        <v>3.9429249893261499E-2</v>
      </c>
      <c r="E32" s="11">
        <v>0.11919233215629001</v>
      </c>
      <c r="F32" s="15" t="s">
        <v>112</v>
      </c>
    </row>
    <row r="33" spans="1:6" x14ac:dyDescent="0.25">
      <c r="A33" s="28" t="s">
        <v>125</v>
      </c>
      <c r="B33" s="30" t="s">
        <v>106</v>
      </c>
      <c r="C33" s="26">
        <v>2.52530673737342E-2</v>
      </c>
      <c r="D33" s="27">
        <v>2.0104955913940001E-2</v>
      </c>
      <c r="E33" s="27">
        <v>3.1676799372265897E-2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3.1893158393913899E-2</v>
      </c>
      <c r="D34" s="11">
        <v>1.67349505106918E-2</v>
      </c>
      <c r="E34" s="11">
        <v>5.9944344742956103E-2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1.49387738825145E-2</v>
      </c>
      <c r="D35" s="11">
        <v>5.9501593060165298E-3</v>
      </c>
      <c r="E35" s="11">
        <v>3.7000622517560498E-2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5.5075075654739E-2</v>
      </c>
      <c r="D36" s="11">
        <v>3.0001454860986199E-2</v>
      </c>
      <c r="E36" s="11">
        <v>9.8965902449503804E-2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2.0843269809000801E-2</v>
      </c>
      <c r="D37" s="11">
        <v>9.2025733576693303E-3</v>
      </c>
      <c r="E37" s="11">
        <v>4.6517419937410397E-2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1.6207309948583801E-2</v>
      </c>
      <c r="D38" s="11">
        <v>7.2865716626157604E-3</v>
      </c>
      <c r="E38" s="11">
        <v>3.5657164699802298E-2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2.0405915921800799E-2</v>
      </c>
      <c r="D39" s="11">
        <v>8.9501669073623596E-3</v>
      </c>
      <c r="E39" s="11">
        <v>4.5846127117375297E-2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3.6143377858170497E-2</v>
      </c>
      <c r="D40" s="11">
        <v>2.1026543668158999E-2</v>
      </c>
      <c r="E40" s="11">
        <v>6.1446170058186297E-2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1.45748429041084E-2</v>
      </c>
      <c r="D41" s="11">
        <v>5.2331285662720103E-3</v>
      </c>
      <c r="E41" s="11">
        <v>3.9923289503777201E-2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2.6126006282031301E-2</v>
      </c>
      <c r="D42" s="11">
        <v>1.1773520857213201E-2</v>
      </c>
      <c r="E42" s="11">
        <v>5.6966280926718502E-2</v>
      </c>
      <c r="F42" s="15" t="s">
        <v>112</v>
      </c>
    </row>
    <row r="43" spans="1:6" x14ac:dyDescent="0.25">
      <c r="A43" s="12" t="s">
        <v>125</v>
      </c>
      <c r="B43" t="s">
        <v>125</v>
      </c>
      <c r="C43" s="8">
        <v>3.1257046265567801E-2</v>
      </c>
      <c r="D43" s="11">
        <v>1.8745931610155399E-2</v>
      </c>
      <c r="E43" s="11">
        <v>5.1678375569666098E-2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2.6646577161384001E-2</v>
      </c>
      <c r="D44" s="11">
        <v>1.23944517175595E-2</v>
      </c>
      <c r="E44" s="11">
        <v>5.6351832319366302E-2</v>
      </c>
      <c r="F44" s="15" t="s">
        <v>112</v>
      </c>
    </row>
    <row r="45" spans="1:6" x14ac:dyDescent="0.25">
      <c r="A45" s="12" t="s">
        <v>125</v>
      </c>
      <c r="B45" t="s">
        <v>136</v>
      </c>
      <c r="C45" s="8">
        <v>1.9271240739311201E-2</v>
      </c>
      <c r="D45" s="11">
        <v>1.05799505534013E-2</v>
      </c>
      <c r="E45" s="11">
        <v>3.4850823505411299E-2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3.2338800106148202E-2</v>
      </c>
      <c r="D46" s="27">
        <v>2.8346177737931199E-2</v>
      </c>
      <c r="E46" s="27">
        <v>3.6872451357167199E-2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6.4533242675531594E-2</v>
      </c>
      <c r="D47" s="11">
        <v>3.2172599297257597E-2</v>
      </c>
      <c r="E47" s="11">
        <v>0.125231897317504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2.5261703292960399E-2</v>
      </c>
      <c r="D48" s="11">
        <v>1.0224961842031701E-2</v>
      </c>
      <c r="E48" s="11">
        <v>6.10474657833463E-2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5.4287087368986103E-2</v>
      </c>
      <c r="D49" s="11">
        <v>2.31303022625961E-2</v>
      </c>
      <c r="E49" s="11">
        <v>0.12216397972854701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1.4660406402524299E-2</v>
      </c>
      <c r="D50" s="11">
        <v>4.19998832215163E-3</v>
      </c>
      <c r="E50" s="11">
        <v>4.9868675240120203E-2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4.0779492972448601E-2</v>
      </c>
      <c r="D51" s="11">
        <v>2.1521261789620199E-2</v>
      </c>
      <c r="E51" s="11">
        <v>7.5933532999550801E-2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4.7448323943115801E-2</v>
      </c>
      <c r="D52" s="11">
        <v>1.9935597637920601E-2</v>
      </c>
      <c r="E52" s="11">
        <v>0.10871882508062999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2.3502412481850501E-2</v>
      </c>
      <c r="D53" s="11">
        <v>1.09530065095101E-2</v>
      </c>
      <c r="E53" s="11">
        <v>4.9707663232091498E-2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3.4536917362245401E-2</v>
      </c>
      <c r="D54" s="11">
        <v>1.0921847780738301E-2</v>
      </c>
      <c r="E54" s="11">
        <v>0.10385096361703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5.1269396458755903E-2</v>
      </c>
      <c r="D55" s="11">
        <v>1.9688200005214599E-2</v>
      </c>
      <c r="E55" s="11">
        <v>0.12694877990609901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2.76601984652847E-2</v>
      </c>
      <c r="D56" s="11">
        <v>8.7928253928617594E-3</v>
      </c>
      <c r="E56" s="11">
        <v>8.3598103307704202E-2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4.3185011147607297E-2</v>
      </c>
      <c r="D57" s="11">
        <v>2.5430989596866301E-2</v>
      </c>
      <c r="E57" s="11">
        <v>7.2412626079100997E-2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3.1975166975263099E-2</v>
      </c>
      <c r="D58" s="11">
        <v>1.6089661806500899E-2</v>
      </c>
      <c r="E58" s="11">
        <v>6.2547576828835993E-2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1.6413427528623601E-2</v>
      </c>
      <c r="D59" s="11">
        <v>3.4870173894838898E-3</v>
      </c>
      <c r="E59" s="11">
        <v>7.3713583521580806E-2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1.36756695680889E-2</v>
      </c>
      <c r="D60" s="11">
        <v>4.0399836491234499E-3</v>
      </c>
      <c r="E60" s="11">
        <v>4.52491131394442E-2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1.9751254901668E-2</v>
      </c>
      <c r="D61" s="11">
        <v>7.2942652893962399E-3</v>
      </c>
      <c r="E61" s="11">
        <v>5.2359945192450602E-2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2.1478085102464399E-2</v>
      </c>
      <c r="D62" s="11">
        <v>8.3347889213084593E-3</v>
      </c>
      <c r="E62" s="11">
        <v>5.4214225076010099E-2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4.4553341886900799E-2</v>
      </c>
      <c r="D63" s="11">
        <v>1.47401665019947E-2</v>
      </c>
      <c r="E63" s="11">
        <v>0.126899600586798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1.6096426716808099E-2</v>
      </c>
      <c r="D64" s="11">
        <v>5.6697099597001702E-3</v>
      </c>
      <c r="E64" s="11">
        <v>4.4833514072905097E-2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1.5567703717988801E-2</v>
      </c>
      <c r="D65" s="11">
        <v>4.7641352237560702E-3</v>
      </c>
      <c r="E65" s="11">
        <v>4.9648226173500003E-2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7.7187043880978107E-2</v>
      </c>
      <c r="D66" s="11">
        <v>4.4289805532182799E-2</v>
      </c>
      <c r="E66" s="11">
        <v>0.13116585015007301</v>
      </c>
      <c r="F66" s="15" t="s">
        <v>112</v>
      </c>
    </row>
    <row r="67" spans="1:6" x14ac:dyDescent="0.25">
      <c r="A67" s="12" t="s">
        <v>137</v>
      </c>
      <c r="B67" t="s">
        <v>158</v>
      </c>
      <c r="C67" s="8">
        <v>2.93352454767641E-2</v>
      </c>
      <c r="D67" s="11">
        <v>1.6153525922450999E-2</v>
      </c>
      <c r="E67" s="11">
        <v>5.26974545027354E-2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2.6658267101207299E-2</v>
      </c>
      <c r="D68" s="11">
        <v>1.16905065142625E-2</v>
      </c>
      <c r="E68" s="11">
        <v>5.9633452159218003E-2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7.3839664754361101E-2</v>
      </c>
      <c r="D69" s="11">
        <v>4.09113454809465E-2</v>
      </c>
      <c r="E69" s="11">
        <v>0.129687284600667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4.1599468121097702E-2</v>
      </c>
      <c r="D70" s="11">
        <v>1.9194612201178199E-2</v>
      </c>
      <c r="E70" s="11">
        <v>8.7814849680048906E-2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8.3469975928610399E-2</v>
      </c>
      <c r="D71" s="11">
        <v>5.0113450593876903E-2</v>
      </c>
      <c r="E71" s="11">
        <v>0.13585381305894301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3.7392615028734699E-2</v>
      </c>
      <c r="D72" s="11">
        <v>2.03299058722579E-2</v>
      </c>
      <c r="E72" s="11">
        <v>6.7785038929497901E-2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4.8870305210688601E-2</v>
      </c>
      <c r="D73" s="11">
        <v>2.3831535773235699E-2</v>
      </c>
      <c r="E73" s="11">
        <v>9.7586338930307007E-2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1.32509122573301E-2</v>
      </c>
      <c r="D74" s="11">
        <v>5.3739705953931901E-3</v>
      </c>
      <c r="E74" s="11">
        <v>3.2298621265593498E-2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3.2847926405348803E-2</v>
      </c>
      <c r="D75" s="11">
        <v>1.52478871693057E-2</v>
      </c>
      <c r="E75" s="11">
        <v>6.9332696545043301E-2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1.54801482262378E-2</v>
      </c>
      <c r="D76" s="11">
        <v>6.6621351474454799E-3</v>
      </c>
      <c r="E76" s="11">
        <v>3.5551968896465599E-2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1.9721807695618002E-2</v>
      </c>
      <c r="D77" s="11">
        <v>6.01095439693871E-3</v>
      </c>
      <c r="E77" s="11">
        <v>6.2733025950592894E-2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2.0465618932136002E-2</v>
      </c>
      <c r="D78" s="11">
        <v>9.5448237370817507E-3</v>
      </c>
      <c r="E78" s="11">
        <v>4.3334846915240303E-2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2.7144863064653E-2</v>
      </c>
      <c r="D79" s="11">
        <v>1.29167395045349E-2</v>
      </c>
      <c r="E79" s="11">
        <v>5.6154034810578402E-2</v>
      </c>
      <c r="F79" s="15" t="s">
        <v>112</v>
      </c>
    </row>
    <row r="80" spans="1:6" x14ac:dyDescent="0.25">
      <c r="A80" s="12" t="s">
        <v>137</v>
      </c>
      <c r="B80" t="s">
        <v>171</v>
      </c>
      <c r="C80" s="8">
        <v>2.4107001895210901E-2</v>
      </c>
      <c r="D80" s="11">
        <v>9.1301463373793905E-3</v>
      </c>
      <c r="E80" s="11">
        <v>6.2111509430284401E-2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2.90354358816351E-2</v>
      </c>
      <c r="D81" s="11">
        <v>1.42180594402421E-2</v>
      </c>
      <c r="E81" s="11">
        <v>5.8380260143216803E-2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1.7171334300339701E-2</v>
      </c>
      <c r="D82" s="11">
        <v>3.8732595574860898E-3</v>
      </c>
      <c r="E82" s="11">
        <v>7.2789509225429094E-2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3.0828162833992399E-2</v>
      </c>
      <c r="D83" s="11">
        <v>1.6435108587561299E-2</v>
      </c>
      <c r="E83" s="11">
        <v>5.7094258590332903E-2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3.9571173195131003E-2</v>
      </c>
      <c r="D84" s="11">
        <v>2.28517055418988E-2</v>
      </c>
      <c r="E84" s="11">
        <v>6.7676220903467907E-2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3.4834227306597701E-2</v>
      </c>
      <c r="D85" s="11">
        <v>2.15026465536413E-2</v>
      </c>
      <c r="E85" s="11">
        <v>5.5958658028434902E-2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3.3485596298347603E-2</v>
      </c>
      <c r="D86" s="11">
        <v>1.5774201963044798E-2</v>
      </c>
      <c r="E86" s="11">
        <v>6.9675667861801502E-2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2.8521477256814701E-2</v>
      </c>
      <c r="D87" s="11">
        <v>6.7921510837874698E-3</v>
      </c>
      <c r="E87" s="11">
        <v>0.111932546325979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3.7346480064609701E-2</v>
      </c>
      <c r="D88" s="11">
        <v>1.8778713694640702E-2</v>
      </c>
      <c r="E88" s="11">
        <v>7.2909262804963307E-2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3.9254375830488103E-2</v>
      </c>
      <c r="D89" s="27">
        <v>3.0082716664827501E-2</v>
      </c>
      <c r="E89" s="27">
        <v>5.1075053609894901E-2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4.1825378359876202E-2</v>
      </c>
      <c r="D90" s="11">
        <v>1.7129801407340502E-2</v>
      </c>
      <c r="E90" s="11">
        <v>9.8553944429999096E-2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1.3313690338129101E-2</v>
      </c>
      <c r="D91" s="11">
        <v>2.8770614758360999E-3</v>
      </c>
      <c r="E91" s="11">
        <v>5.9355862073924501E-2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3.85481271261525E-2</v>
      </c>
      <c r="D92" s="11">
        <v>1.5963170832780999E-2</v>
      </c>
      <c r="E92" s="11">
        <v>9.0159014077477798E-2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6.1730317626421498E-2</v>
      </c>
      <c r="D93" s="11">
        <v>3.37723736939246E-2</v>
      </c>
      <c r="E93" s="11">
        <v>0.110193300670064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2.1233387173307298E-2</v>
      </c>
      <c r="D94" s="11">
        <v>6.6546551492078099E-3</v>
      </c>
      <c r="E94" s="11">
        <v>6.5640089858882797E-2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7.0200823243212404E-3</v>
      </c>
      <c r="D95" s="11">
        <v>7.96404044171653E-4</v>
      </c>
      <c r="E95" s="11">
        <v>5.9007878212723797E-2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3.6470770438291403E-2</v>
      </c>
      <c r="D96" s="11">
        <v>2.14176116133942E-2</v>
      </c>
      <c r="E96" s="11">
        <v>6.1439638668694001E-2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4.8176356950516502E-2</v>
      </c>
      <c r="D97" s="11">
        <v>2.6219018218164698E-2</v>
      </c>
      <c r="E97" s="11">
        <v>8.6881432362711106E-2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4.9492026562230902E-2</v>
      </c>
      <c r="D98" s="11">
        <v>2.9775374308840499E-2</v>
      </c>
      <c r="E98" s="11">
        <v>8.1172340762124304E-2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4.3112128211645201E-2</v>
      </c>
      <c r="D99" s="11">
        <v>2.1915021042149499E-2</v>
      </c>
      <c r="E99" s="11">
        <v>8.3070612634634805E-2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5.3131543414653697E-2</v>
      </c>
      <c r="D100" s="11">
        <v>2.22113852079092E-2</v>
      </c>
      <c r="E100" s="11">
        <v>0.121736234287378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2.6772103429163901E-2</v>
      </c>
      <c r="D101" s="27">
        <v>2.07381262016798E-2</v>
      </c>
      <c r="E101" s="27">
        <v>3.4499877773943997E-2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1.7663654818185E-2</v>
      </c>
      <c r="D102" s="11">
        <v>6.7626000149877703E-3</v>
      </c>
      <c r="E102" s="11">
        <v>4.5334746568642399E-2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3.5276222946437799E-2</v>
      </c>
      <c r="D103" s="11">
        <v>1.6633305066414899E-2</v>
      </c>
      <c r="E103" s="11">
        <v>7.3257831588245906E-2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1.3597893515332299E-2</v>
      </c>
      <c r="D104" s="11">
        <v>6.3798735708158602E-3</v>
      </c>
      <c r="E104" s="11">
        <v>2.87459354749094E-2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1.2548799874765801E-2</v>
      </c>
      <c r="D105" s="11">
        <v>5.5092485196852996E-3</v>
      </c>
      <c r="E105" s="11">
        <v>2.8327065929344902E-2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3.8840997330157098E-2</v>
      </c>
      <c r="D106" s="11">
        <v>1.6048486286787299E-2</v>
      </c>
      <c r="E106" s="11">
        <v>9.1009977778468906E-2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2.2769293113579701E-2</v>
      </c>
      <c r="D107" s="11">
        <v>1.1143885750469E-2</v>
      </c>
      <c r="E107" s="11">
        <v>4.5958778523972399E-2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2.69483592230256E-2</v>
      </c>
      <c r="D108" s="11">
        <v>9.4155469965552102E-3</v>
      </c>
      <c r="E108" s="11">
        <v>7.4668300962940901E-2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7.0127404264870297E-2</v>
      </c>
      <c r="D109" s="11">
        <v>3.8456690210974698E-2</v>
      </c>
      <c r="E109" s="11">
        <v>0.124503106177594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3.2859502281842597E-2</v>
      </c>
      <c r="D110" s="11">
        <v>2.0655477074586301E-2</v>
      </c>
      <c r="E110" s="11">
        <v>5.1892055947470199E-2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3.3787275925437697E-2</v>
      </c>
      <c r="D111" s="27">
        <v>2.2911037528400999E-2</v>
      </c>
      <c r="E111" s="27">
        <v>4.9564730262790499E-2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1.6358446388081201E-2</v>
      </c>
      <c r="D112" s="11">
        <v>4.0120135175055601E-3</v>
      </c>
      <c r="E112" s="11">
        <v>6.4248448439186895E-2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3.5882896490679703E-2</v>
      </c>
      <c r="D113" s="11">
        <v>2.0553853500925898E-2</v>
      </c>
      <c r="E113" s="11">
        <v>6.1921557414220098E-2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4.6524521461886501E-2</v>
      </c>
      <c r="D114" s="11">
        <v>2.5152603801897499E-2</v>
      </c>
      <c r="E114" s="11">
        <v>8.4482206532466297E-2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3.3883100161829598E-2</v>
      </c>
      <c r="D115" s="11">
        <v>7.5282337199911601E-3</v>
      </c>
      <c r="E115" s="11">
        <v>0.139530035219849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2.0716214158378099E-2</v>
      </c>
      <c r="D117" s="11">
        <v>5.3813794925842299E-3</v>
      </c>
      <c r="E117" s="11">
        <v>7.6393044306556801E-2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3.2809124157088802E-2</v>
      </c>
      <c r="D118" s="11">
        <v>1.6486771536272999E-2</v>
      </c>
      <c r="E118" s="11">
        <v>6.4235629345681805E-2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4.33063367145642E-2</v>
      </c>
      <c r="D119" s="11">
        <v>1.8142578912148599E-2</v>
      </c>
      <c r="E119" s="11">
        <v>9.98237867908046E-2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2.6077104913155201E-2</v>
      </c>
      <c r="D120" s="27">
        <v>2.07527305289327E-2</v>
      </c>
      <c r="E120" s="27">
        <v>3.27218680857271E-2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2.8167875086930399E-2</v>
      </c>
      <c r="D121" s="11">
        <v>1.14292756697623E-2</v>
      </c>
      <c r="E121" s="11">
        <v>6.7740954736139197E-2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2.5694895577880801E-2</v>
      </c>
      <c r="D122" s="11">
        <v>1.4481639415326699E-2</v>
      </c>
      <c r="E122" s="11">
        <v>4.5192520238005497E-2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3.64365783263376E-2</v>
      </c>
      <c r="D123" s="11">
        <v>2.19435009457324E-2</v>
      </c>
      <c r="E123" s="11">
        <v>5.9915537971289103E-2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4.9449924507864201E-2</v>
      </c>
      <c r="D124" s="11">
        <v>2.78808528136581E-2</v>
      </c>
      <c r="E124" s="11">
        <v>8.6225140956320695E-2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2.2799341933152299E-2</v>
      </c>
      <c r="D125" s="11">
        <v>9.3278343788979097E-3</v>
      </c>
      <c r="E125" s="11">
        <v>5.4653416533525602E-2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7.40227252443563E-3</v>
      </c>
      <c r="D126" s="11">
        <v>2.0486570700643599E-3</v>
      </c>
      <c r="E126" s="11">
        <v>2.6376356207881299E-2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3.2668294473947403E-2</v>
      </c>
      <c r="D127" s="11">
        <v>1.66490108520519E-2</v>
      </c>
      <c r="E127" s="11">
        <v>6.3111718740950298E-2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3.6582719517988298E-2</v>
      </c>
      <c r="D128" s="11">
        <v>2.0262136129115E-2</v>
      </c>
      <c r="E128" s="11">
        <v>6.5174586569177601E-2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2.11741031458215E-2</v>
      </c>
      <c r="D129" s="11">
        <v>8.7938513413024309E-3</v>
      </c>
      <c r="E129" s="11">
        <v>5.0102649298439897E-2</v>
      </c>
      <c r="F129" s="15" t="s">
        <v>112</v>
      </c>
    </row>
    <row r="130" spans="1:6" x14ac:dyDescent="0.25">
      <c r="A130" s="12" t="s">
        <v>210</v>
      </c>
      <c r="B130" t="s">
        <v>220</v>
      </c>
      <c r="C130" s="8">
        <v>2.1705766342855801E-2</v>
      </c>
      <c r="D130" s="11">
        <v>1.0193175638523899E-2</v>
      </c>
      <c r="E130" s="11">
        <v>4.5621829111731502E-2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1.64744504450797E-2</v>
      </c>
      <c r="D131" s="11">
        <v>6.84820851957585E-3</v>
      </c>
      <c r="E131" s="11">
        <v>3.9099192925378001E-2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2.4044648486311E-2</v>
      </c>
      <c r="D132" s="27">
        <v>1.6320109926800601E-2</v>
      </c>
      <c r="E132" s="27">
        <v>3.5294139297020202E-2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5.1673028925439998E-2</v>
      </c>
      <c r="D133" s="11">
        <v>2.2449882660762598E-2</v>
      </c>
      <c r="E133" s="11">
        <v>0.114481247536785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1.88004372249167E-2</v>
      </c>
      <c r="D134" s="11">
        <v>4.8790891724994102E-3</v>
      </c>
      <c r="E134" s="11">
        <v>6.9662466313922797E-2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</v>
      </c>
      <c r="D135" s="11"/>
      <c r="E135" s="11"/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2.9541787089015101E-2</v>
      </c>
      <c r="D136" s="11">
        <v>9.2542508616984907E-3</v>
      </c>
      <c r="E136" s="11">
        <v>9.0252958980010997E-2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3.1092565842307501E-2</v>
      </c>
      <c r="D137" s="11">
        <v>9.1708066264872806E-3</v>
      </c>
      <c r="E137" s="11">
        <v>0.100120739707628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8.4515718602287508E-3</v>
      </c>
      <c r="D138" s="11">
        <v>1.0898800943553999E-3</v>
      </c>
      <c r="E138" s="11">
        <v>6.2430697599107701E-2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2.4084504730083299E-2</v>
      </c>
      <c r="D139" s="11">
        <v>6.5030240957875901E-3</v>
      </c>
      <c r="E139" s="11">
        <v>8.51262255351007E-2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7.3489667168451902E-3</v>
      </c>
      <c r="D140" s="11">
        <v>9.0780460220126901E-4</v>
      </c>
      <c r="E140" s="11">
        <v>5.6889872172502402E-2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2.6864688797493701E-2</v>
      </c>
      <c r="D141" s="11">
        <v>1.48717515457542E-2</v>
      </c>
      <c r="E141" s="11">
        <v>4.80572216965982E-2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9.5612951763752105E-3</v>
      </c>
      <c r="D142" s="11">
        <v>1.1749289190929599E-3</v>
      </c>
      <c r="E142" s="11">
        <v>7.3408194297084506E-2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7.0838547497964399E-3</v>
      </c>
      <c r="D143" s="11">
        <v>8.12291052353336E-4</v>
      </c>
      <c r="E143" s="11">
        <v>5.89217069803094E-2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1.6836870210633199E-2</v>
      </c>
      <c r="D144" s="11">
        <v>4.1613883817902802E-3</v>
      </c>
      <c r="E144" s="11">
        <v>6.5579010206666594E-2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1.9947032851988501E-2</v>
      </c>
      <c r="D145" s="27">
        <v>1.17330289757464E-2</v>
      </c>
      <c r="E145" s="27">
        <v>3.3715279192044603E-2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5.50037210466762E-3</v>
      </c>
      <c r="D146" s="11">
        <v>1.23595765988831E-3</v>
      </c>
      <c r="E146" s="11">
        <v>2.41228895519447E-2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2.72132510861995E-2</v>
      </c>
      <c r="D147" s="11">
        <v>7.5430106885194899E-3</v>
      </c>
      <c r="E147" s="11">
        <v>9.3353484598995895E-2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6.8203148788377396E-2</v>
      </c>
      <c r="D148" s="11">
        <v>2.1880548274872499E-2</v>
      </c>
      <c r="E148" s="11">
        <v>0.193221118234705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1.9070165085262401E-2</v>
      </c>
      <c r="D150" s="11">
        <v>9.8589081827929002E-3</v>
      </c>
      <c r="E150" s="11">
        <v>3.6569714882298598E-2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1.4713944718357099E-2</v>
      </c>
      <c r="D151" s="27">
        <v>9.3737716746011696E-3</v>
      </c>
      <c r="E151" s="27">
        <v>2.30256645989446E-2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3.3838399853585201E-2</v>
      </c>
      <c r="D152" s="11">
        <v>1.38762798682376E-2</v>
      </c>
      <c r="E152" s="11">
        <v>8.0182588448930503E-2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0</v>
      </c>
      <c r="D153" s="11"/>
      <c r="E153" s="11"/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3.9475504650937198E-3</v>
      </c>
      <c r="D154" s="11">
        <v>5.3374927365235005E-4</v>
      </c>
      <c r="E154" s="11">
        <v>2.8571474551169599E-2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0</v>
      </c>
      <c r="D155" s="11"/>
      <c r="E155" s="11"/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2.1429755193890399E-2</v>
      </c>
      <c r="D156" s="11">
        <v>1.1422634971910499E-2</v>
      </c>
      <c r="E156" s="11">
        <v>3.9850487372704697E-2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3.3801803469263599E-2</v>
      </c>
      <c r="D157" s="11">
        <v>1.33979279467791E-2</v>
      </c>
      <c r="E157" s="11">
        <v>8.2675124163069394E-2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4.1774450571449302E-2</v>
      </c>
      <c r="D158" s="11">
        <v>1.5227353913887199E-2</v>
      </c>
      <c r="E158" s="11">
        <v>0.109458995128351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2.2222159544225201E-2</v>
      </c>
      <c r="D159" s="27">
        <v>1.3331506344464301E-2</v>
      </c>
      <c r="E159" s="27">
        <v>3.68206410500082E-2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2.7623902965837301E-2</v>
      </c>
      <c r="D160" s="11">
        <v>1.1713185994245401E-2</v>
      </c>
      <c r="E160" s="11">
        <v>6.3752904503773106E-2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2.15024683683166E-2</v>
      </c>
      <c r="D161" s="11">
        <v>1.12057547216455E-2</v>
      </c>
      <c r="E161" s="11">
        <v>4.0869532597227198E-2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3.06382310966226E-3</v>
      </c>
      <c r="D162" s="27">
        <v>7.82702546679195E-4</v>
      </c>
      <c r="E162" s="27">
        <v>1.19138105297551E-2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4.39504090010015E-3</v>
      </c>
      <c r="D163" s="11">
        <v>5.6898165821011302E-4</v>
      </c>
      <c r="E163" s="11">
        <v>3.30970423556224E-2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2.94496409861359E-3</v>
      </c>
      <c r="D164" s="10">
        <v>6.4879669047322502E-4</v>
      </c>
      <c r="E164" s="10">
        <v>1.3259712901002901E-2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21</v>
      </c>
    </row>
    <row r="3" spans="1:6" x14ac:dyDescent="0.25">
      <c r="A3" s="1" t="s">
        <v>270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0.19090145490810201</v>
      </c>
      <c r="D12" s="23">
        <v>0.18530617483872899</v>
      </c>
      <c r="E12" s="23">
        <v>0.19662490788825901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0.107855987934035</v>
      </c>
      <c r="D13" s="27">
        <v>8.9114347108403005E-2</v>
      </c>
      <c r="E13" s="27">
        <v>0.129976752554818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0.108913033645424</v>
      </c>
      <c r="D14" s="11">
        <v>9.0024418624914102E-2</v>
      </c>
      <c r="E14" s="11">
        <v>0.13119341685906599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0.13718927460034799</v>
      </c>
      <c r="D15" s="27">
        <v>0.11589425316404101</v>
      </c>
      <c r="E15" s="27">
        <v>0.16168158809764699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0.18482803662342401</v>
      </c>
      <c r="D16" s="11">
        <v>0.145827292026459</v>
      </c>
      <c r="E16" s="11">
        <v>0.23143322920999901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0.113125117254033</v>
      </c>
      <c r="D17" s="11">
        <v>8.9227494466294605E-2</v>
      </c>
      <c r="E17" s="11">
        <v>0.14242232021679699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0.12729926113263801</v>
      </c>
      <c r="D18" s="11">
        <v>6.2594124098625303E-2</v>
      </c>
      <c r="E18" s="11">
        <v>0.241649187756725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9.3666524657396999E-2</v>
      </c>
      <c r="D19" s="27">
        <v>7.5069897169589006E-2</v>
      </c>
      <c r="E19" s="27">
        <v>0.11629077233200399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0.100471841146065</v>
      </c>
      <c r="D20" s="11">
        <v>7.5795199555557496E-2</v>
      </c>
      <c r="E20" s="11">
        <v>0.13203469861087999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7.0635280213834403E-2</v>
      </c>
      <c r="D21" s="11">
        <v>4.7568098704191902E-2</v>
      </c>
      <c r="E21" s="11">
        <v>0.10367084627414699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0.16186638241960999</v>
      </c>
      <c r="D22" s="11">
        <v>0.113845814105484</v>
      </c>
      <c r="E22" s="11">
        <v>0.224999281639088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0.111770033956273</v>
      </c>
      <c r="D23" s="27">
        <v>8.9504610331509707E-2</v>
      </c>
      <c r="E23" s="27">
        <v>0.13873033091863499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0.192686585470875</v>
      </c>
      <c r="D24" s="11">
        <v>0.124409892898389</v>
      </c>
      <c r="E24" s="11">
        <v>0.286186578847477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0.10759701083428699</v>
      </c>
      <c r="D25" s="11">
        <v>8.0939129410853697E-2</v>
      </c>
      <c r="E25" s="11">
        <v>0.14168134728718501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0.115358921472932</v>
      </c>
      <c r="D26" s="11">
        <v>7.5037097420290702E-2</v>
      </c>
      <c r="E26" s="11">
        <v>0.173288729239513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0.18161893249362299</v>
      </c>
      <c r="D27" s="27">
        <v>0.15715558187700601</v>
      </c>
      <c r="E27" s="27">
        <v>0.20894629042410701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0.18115325397176099</v>
      </c>
      <c r="D28" s="11">
        <v>0.137745135952211</v>
      </c>
      <c r="E28" s="11">
        <v>0.23452015189264699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0.373479105035179</v>
      </c>
      <c r="D29" s="11">
        <v>0.30086833888033399</v>
      </c>
      <c r="E29" s="11">
        <v>0.452277260654395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0.158584332320898</v>
      </c>
      <c r="D30" s="11">
        <v>0.120880398919125</v>
      </c>
      <c r="E30" s="11">
        <v>0.20530214483342199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0.31427015080447501</v>
      </c>
      <c r="D31" s="11">
        <v>0.23768565883705201</v>
      </c>
      <c r="E31" s="11">
        <v>0.40250182496753001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0.18126531357404099</v>
      </c>
      <c r="D32" s="11">
        <v>0.14029172955868299</v>
      </c>
      <c r="E32" s="11">
        <v>0.23099035869758999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0.17721745262164501</v>
      </c>
      <c r="D33" s="27">
        <v>0.164235271120106</v>
      </c>
      <c r="E33" s="27">
        <v>0.19099131836765099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0.247100717260124</v>
      </c>
      <c r="D34" s="11">
        <v>0.187059219159176</v>
      </c>
      <c r="E34" s="11">
        <v>0.31885518994430201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0.21405808847183</v>
      </c>
      <c r="D35" s="11">
        <v>0.15936380395819</v>
      </c>
      <c r="E35" s="11">
        <v>0.28124353613581998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0.26866160145467</v>
      </c>
      <c r="D36" s="11">
        <v>0.21015915618345499</v>
      </c>
      <c r="E36" s="11">
        <v>0.33651109221595699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0.18348936705011101</v>
      </c>
      <c r="D37" s="11">
        <v>0.132120742551152</v>
      </c>
      <c r="E37" s="11">
        <v>0.24909775841691001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0.12911888600426399</v>
      </c>
      <c r="D38" s="11">
        <v>8.8930092402824998E-2</v>
      </c>
      <c r="E38" s="11">
        <v>0.18380547093178401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0.145514691380141</v>
      </c>
      <c r="D39" s="11">
        <v>0.10442032819076701</v>
      </c>
      <c r="E39" s="11">
        <v>0.19918471625241799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0.26128967108196899</v>
      </c>
      <c r="D40" s="11">
        <v>0.22613138920107101</v>
      </c>
      <c r="E40" s="11">
        <v>0.299796616441391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0.12875554583288801</v>
      </c>
      <c r="D41" s="11">
        <v>7.7901425539086397E-2</v>
      </c>
      <c r="E41" s="11">
        <v>0.205411989381907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0.14532237473652401</v>
      </c>
      <c r="D42" s="11">
        <v>0.107283789728758</v>
      </c>
      <c r="E42" s="11">
        <v>0.19391825828818701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0.186737820268087</v>
      </c>
      <c r="D43" s="11">
        <v>0.15398571799581501</v>
      </c>
      <c r="E43" s="11">
        <v>0.22460670286169099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0.20562907064679001</v>
      </c>
      <c r="D44" s="11">
        <v>0.16353670326438599</v>
      </c>
      <c r="E44" s="11">
        <v>0.25524945390146098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0.146524180110403</v>
      </c>
      <c r="D45" s="11">
        <v>0.120713068566406</v>
      </c>
      <c r="E45" s="11">
        <v>0.17674490808451501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0.24802865871615001</v>
      </c>
      <c r="D46" s="27">
        <v>0.237267697719654</v>
      </c>
      <c r="E46" s="27">
        <v>0.25911187102856498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0.24948671233460901</v>
      </c>
      <c r="D47" s="11">
        <v>0.17637623626718299</v>
      </c>
      <c r="E47" s="11">
        <v>0.34037826692690198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0.31889960167618597</v>
      </c>
      <c r="D48" s="11">
        <v>0.24858871758364801</v>
      </c>
      <c r="E48" s="11">
        <v>0.39854928167508502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0.330077643075468</v>
      </c>
      <c r="D49" s="11">
        <v>0.25719370144769399</v>
      </c>
      <c r="E49" s="11">
        <v>0.41215543562434198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0.29612571136104698</v>
      </c>
      <c r="D50" s="11">
        <v>0.21941274508668501</v>
      </c>
      <c r="E50" s="11">
        <v>0.38638355089701298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0.20475509981857201</v>
      </c>
      <c r="D51" s="11">
        <v>0.161035521084123</v>
      </c>
      <c r="E51" s="11">
        <v>0.25671222467752203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0.28649077755181701</v>
      </c>
      <c r="D52" s="11">
        <v>0.189748283186539</v>
      </c>
      <c r="E52" s="11">
        <v>0.40773627382734201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0.22935516659174601</v>
      </c>
      <c r="D53" s="11">
        <v>0.17258939798888601</v>
      </c>
      <c r="E53" s="11">
        <v>0.298065672613331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0.23548358179913201</v>
      </c>
      <c r="D54" s="11">
        <v>0.14694713316799601</v>
      </c>
      <c r="E54" s="11">
        <v>0.35515492919924502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0.193806505875222</v>
      </c>
      <c r="D55" s="11">
        <v>0.13631243383879499</v>
      </c>
      <c r="E55" s="11">
        <v>0.26802511935786999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0.22993865196884</v>
      </c>
      <c r="D56" s="11">
        <v>0.166993753618738</v>
      </c>
      <c r="E56" s="11">
        <v>0.30784136890136499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0.29612850492919401</v>
      </c>
      <c r="D57" s="11">
        <v>0.23321744726719901</v>
      </c>
      <c r="E57" s="11">
        <v>0.36786833315340101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0.37190802662522399</v>
      </c>
      <c r="D58" s="11">
        <v>0.30180352513173198</v>
      </c>
      <c r="E58" s="11">
        <v>0.44785139943296098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0.302700556570972</v>
      </c>
      <c r="D59" s="11">
        <v>0.22242867960565399</v>
      </c>
      <c r="E59" s="11">
        <v>0.39714556231272802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0.29929694731567602</v>
      </c>
      <c r="D60" s="11">
        <v>0.22286163519535401</v>
      </c>
      <c r="E60" s="11">
        <v>0.38883101493495398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0.23469625921508599</v>
      </c>
      <c r="D61" s="11">
        <v>0.17990505966110901</v>
      </c>
      <c r="E61" s="11">
        <v>0.30006876566878499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0.20738991620765601</v>
      </c>
      <c r="D62" s="11">
        <v>0.15299396253904801</v>
      </c>
      <c r="E62" s="11">
        <v>0.27485018760479002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0.18824413621531999</v>
      </c>
      <c r="D63" s="11">
        <v>0.12410482240706899</v>
      </c>
      <c r="E63" s="11">
        <v>0.27511975991756099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0.44111993919764397</v>
      </c>
      <c r="D64" s="11">
        <v>0.37335385201599602</v>
      </c>
      <c r="E64" s="11">
        <v>0.51115295680267503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0.38357185500936603</v>
      </c>
      <c r="D65" s="11">
        <v>0.30175975047478898</v>
      </c>
      <c r="E65" s="11">
        <v>0.472553238871666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0.228422210697308</v>
      </c>
      <c r="D66" s="11">
        <v>0.176062101875187</v>
      </c>
      <c r="E66" s="11">
        <v>0.29085705825855201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0.22753157892533901</v>
      </c>
      <c r="D67" s="11">
        <v>0.18021424058768101</v>
      </c>
      <c r="E67" s="11">
        <v>0.28298405709862601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0.25191464004237002</v>
      </c>
      <c r="D68" s="11">
        <v>0.19163395836437899</v>
      </c>
      <c r="E68" s="11">
        <v>0.32356733173889501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0.36371383769531301</v>
      </c>
      <c r="D69" s="11">
        <v>0.293351404949452</v>
      </c>
      <c r="E69" s="11">
        <v>0.44043428356285402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0.27470869376134399</v>
      </c>
      <c r="D70" s="11">
        <v>0.212129645786343</v>
      </c>
      <c r="E70" s="11">
        <v>0.34760388555142302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0.32531794876491799</v>
      </c>
      <c r="D71" s="11">
        <v>0.25631273112577602</v>
      </c>
      <c r="E71" s="11">
        <v>0.402837799853626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0.240538806451156</v>
      </c>
      <c r="D72" s="11">
        <v>0.186278319018855</v>
      </c>
      <c r="E72" s="11">
        <v>0.30468657581205999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0.33133678263711702</v>
      </c>
      <c r="D73" s="11">
        <v>0.258394652490331</v>
      </c>
      <c r="E73" s="11">
        <v>0.41339182077328501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0.18574516639618199</v>
      </c>
      <c r="D74" s="11">
        <v>0.14401521940445799</v>
      </c>
      <c r="E74" s="11">
        <v>0.23622981299759699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0.20731086043105801</v>
      </c>
      <c r="D75" s="11">
        <v>0.15702438150231099</v>
      </c>
      <c r="E75" s="11">
        <v>0.26857067141146501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0.22809348301952201</v>
      </c>
      <c r="D76" s="11">
        <v>0.18770893122107299</v>
      </c>
      <c r="E76" s="11">
        <v>0.27423326704672601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0.14251614421651901</v>
      </c>
      <c r="D77" s="11">
        <v>9.2430198468194405E-2</v>
      </c>
      <c r="E77" s="11">
        <v>0.21336208623910799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0.44749463969988301</v>
      </c>
      <c r="D78" s="11">
        <v>0.38664183362201598</v>
      </c>
      <c r="E78" s="11">
        <v>0.50996196349523004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0.215522798590121</v>
      </c>
      <c r="D79" s="11">
        <v>0.16385421951312101</v>
      </c>
      <c r="E79" s="11">
        <v>0.278065889705508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0.16270118384738599</v>
      </c>
      <c r="D80" s="11">
        <v>0.11648605536050501</v>
      </c>
      <c r="E80" s="11">
        <v>0.22263160653971101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0.221341603858657</v>
      </c>
      <c r="D81" s="11">
        <v>0.18127952273217701</v>
      </c>
      <c r="E81" s="11">
        <v>0.26736598095659098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0.27827270209198002</v>
      </c>
      <c r="D82" s="11">
        <v>0.20424263733673001</v>
      </c>
      <c r="E82" s="11">
        <v>0.36676833086631599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0.354732697982239</v>
      </c>
      <c r="D83" s="11">
        <v>0.29939874405863798</v>
      </c>
      <c r="E83" s="11">
        <v>0.41424656094112799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0.33330468716865203</v>
      </c>
      <c r="D84" s="11">
        <v>0.26694519308778197</v>
      </c>
      <c r="E84" s="11">
        <v>0.40700148025352201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0.18551346220585799</v>
      </c>
      <c r="D85" s="11">
        <v>0.15664173239759599</v>
      </c>
      <c r="E85" s="11">
        <v>0.21832909581103099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0.14614511569334801</v>
      </c>
      <c r="D86" s="11">
        <v>0.105866572201683</v>
      </c>
      <c r="E86" s="11">
        <v>0.19834873644578899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0.329600899491586</v>
      </c>
      <c r="D87" s="11">
        <v>0.232628758615786</v>
      </c>
      <c r="E87" s="11">
        <v>0.44362706962947701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0.22794178357275499</v>
      </c>
      <c r="D88" s="11">
        <v>0.17818597266814101</v>
      </c>
      <c r="E88" s="11">
        <v>0.28674349052971299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0.178046677648876</v>
      </c>
      <c r="D89" s="27">
        <v>0.15544035009815099</v>
      </c>
      <c r="E89" s="27">
        <v>0.20314990715821901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0.222375283071409</v>
      </c>
      <c r="D90" s="11">
        <v>0.13978514017312199</v>
      </c>
      <c r="E90" s="11">
        <v>0.334772124832309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0.285279625557678</v>
      </c>
      <c r="D91" s="11">
        <v>0.20877701340144</v>
      </c>
      <c r="E91" s="11">
        <v>0.37647669214746698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0.13860461748549099</v>
      </c>
      <c r="D92" s="11">
        <v>8.6300580910497499E-2</v>
      </c>
      <c r="E92" s="11">
        <v>0.21514426905956899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0.2102231670543</v>
      </c>
      <c r="D93" s="11">
        <v>0.157911767765126</v>
      </c>
      <c r="E93" s="11">
        <v>0.274220614846998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0.25156012348689399</v>
      </c>
      <c r="D94" s="11">
        <v>0.17589196739443</v>
      </c>
      <c r="E94" s="11">
        <v>0.346109192573753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0.22226930329179101</v>
      </c>
      <c r="D95" s="11">
        <v>0.13355719725670601</v>
      </c>
      <c r="E95" s="11">
        <v>0.34635165267453599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0.14948311748295601</v>
      </c>
      <c r="D96" s="11">
        <v>0.108721083276937</v>
      </c>
      <c r="E96" s="11">
        <v>0.20206303159653799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0.19949293980308799</v>
      </c>
      <c r="D97" s="11">
        <v>0.14934101550588</v>
      </c>
      <c r="E97" s="11">
        <v>0.261313249206853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0.234151644498553</v>
      </c>
      <c r="D98" s="11">
        <v>0.18191227886203901</v>
      </c>
      <c r="E98" s="11">
        <v>0.295965292893414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0.173635175577285</v>
      </c>
      <c r="D99" s="11">
        <v>0.118057710588908</v>
      </c>
      <c r="E99" s="11">
        <v>0.24801878627511501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0.13727602558982799</v>
      </c>
      <c r="D100" s="11">
        <v>9.3911772645558694E-2</v>
      </c>
      <c r="E100" s="11">
        <v>0.196325349681893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0.130807001484678</v>
      </c>
      <c r="D101" s="27">
        <v>0.116914964468432</v>
      </c>
      <c r="E101" s="27">
        <v>0.146076665533972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9.3599995439336198E-2</v>
      </c>
      <c r="D102" s="11">
        <v>6.3809961210999994E-2</v>
      </c>
      <c r="E102" s="11">
        <v>0.13528789270832101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0.115685360209502</v>
      </c>
      <c r="D103" s="11">
        <v>8.1631246751022901E-2</v>
      </c>
      <c r="E103" s="11">
        <v>0.16144836651394801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0.10715991859452</v>
      </c>
      <c r="D104" s="11">
        <v>8.3316176107512796E-2</v>
      </c>
      <c r="E104" s="11">
        <v>0.13680896377732199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9.1791015650630206E-2</v>
      </c>
      <c r="D105" s="11">
        <v>6.6588208051123907E-2</v>
      </c>
      <c r="E105" s="11">
        <v>0.12525275864319699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0.161770057225194</v>
      </c>
      <c r="D106" s="11">
        <v>0.12136097266884401</v>
      </c>
      <c r="E106" s="11">
        <v>0.212381732441147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0.133055941630881</v>
      </c>
      <c r="D107" s="11">
        <v>9.3428771134025701E-2</v>
      </c>
      <c r="E107" s="11">
        <v>0.18604154267714501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0.115730807747787</v>
      </c>
      <c r="D108" s="11">
        <v>7.3624284825877295E-2</v>
      </c>
      <c r="E108" s="11">
        <v>0.177309341840929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0.15080425119063001</v>
      </c>
      <c r="D109" s="11">
        <v>0.10741258798409201</v>
      </c>
      <c r="E109" s="11">
        <v>0.20764706408681299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0.162762012693103</v>
      </c>
      <c r="D110" s="11">
        <v>0.131573568640976</v>
      </c>
      <c r="E110" s="11">
        <v>0.19964384351883399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0.138276765255814</v>
      </c>
      <c r="D111" s="27">
        <v>0.115797786513612</v>
      </c>
      <c r="E111" s="27">
        <v>0.164308534977954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0.113596823508895</v>
      </c>
      <c r="D112" s="11">
        <v>7.0258606821927402E-2</v>
      </c>
      <c r="E112" s="11">
        <v>0.178534357267427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0.14213971163747199</v>
      </c>
      <c r="D113" s="11">
        <v>0.109177491347177</v>
      </c>
      <c r="E113" s="11">
        <v>0.18300921591326599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0.15903041357525999</v>
      </c>
      <c r="D114" s="11">
        <v>0.11097070204491399</v>
      </c>
      <c r="E114" s="11">
        <v>0.22269042904487499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0.21925910336098001</v>
      </c>
      <c r="D115" s="11">
        <v>0.15283276953052699</v>
      </c>
      <c r="E115" s="11">
        <v>0.30418990626547499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7.7472346135130002E-2</v>
      </c>
      <c r="D116" s="11">
        <v>4.5068844006309297E-2</v>
      </c>
      <c r="E116" s="11">
        <v>0.13000160780608599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7.7995288194872101E-2</v>
      </c>
      <c r="D117" s="11">
        <v>3.7269039976005197E-2</v>
      </c>
      <c r="E117" s="11">
        <v>0.156013653378581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0.11327339587384901</v>
      </c>
      <c r="D118" s="11">
        <v>7.2526461714564394E-2</v>
      </c>
      <c r="E118" s="11">
        <v>0.17265134513102401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0.172359116655982</v>
      </c>
      <c r="D119" s="11">
        <v>0.12481863203188399</v>
      </c>
      <c r="E119" s="11">
        <v>0.23318223416512299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0.18349342509161801</v>
      </c>
      <c r="D120" s="27">
        <v>0.16923730717427901</v>
      </c>
      <c r="E120" s="27">
        <v>0.19866326665084799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0.17643340159733301</v>
      </c>
      <c r="D121" s="11">
        <v>0.13174964247201801</v>
      </c>
      <c r="E121" s="11">
        <v>0.232218713079688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0.18199984185957499</v>
      </c>
      <c r="D122" s="11">
        <v>0.14579390386834601</v>
      </c>
      <c r="E122" s="11">
        <v>0.22483049905427799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0.120369982680487</v>
      </c>
      <c r="D123" s="11">
        <v>8.9869112789899605E-2</v>
      </c>
      <c r="E123" s="11">
        <v>0.15940949710396099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0.22797486223885</v>
      </c>
      <c r="D124" s="11">
        <v>0.172373492939009</v>
      </c>
      <c r="E124" s="11">
        <v>0.29511592683170801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0.181772366959355</v>
      </c>
      <c r="D125" s="11">
        <v>0.133800956952282</v>
      </c>
      <c r="E125" s="11">
        <v>0.24213508489812899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0.15434505310003699</v>
      </c>
      <c r="D126" s="11">
        <v>0.121848389012125</v>
      </c>
      <c r="E126" s="11">
        <v>0.19359781381308899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0.126116795132652</v>
      </c>
      <c r="D127" s="11">
        <v>8.8258004385635497E-2</v>
      </c>
      <c r="E127" s="11">
        <v>0.177061555001817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0.215853557888355</v>
      </c>
      <c r="D128" s="11">
        <v>0.167350951805495</v>
      </c>
      <c r="E128" s="11">
        <v>0.27379115220935202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0.195109203774642</v>
      </c>
      <c r="D129" s="11">
        <v>0.15561144546101399</v>
      </c>
      <c r="E129" s="11">
        <v>0.24176195680198201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0.29599867977931998</v>
      </c>
      <c r="D130" s="11">
        <v>0.246177508816916</v>
      </c>
      <c r="E130" s="11">
        <v>0.35120506474327201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0.13655826281750599</v>
      </c>
      <c r="D131" s="11">
        <v>9.5629429494411E-2</v>
      </c>
      <c r="E131" s="11">
        <v>0.191299009967135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0.122092212534555</v>
      </c>
      <c r="D132" s="27">
        <v>0.10644593742633</v>
      </c>
      <c r="E132" s="27">
        <v>0.139678799299671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0.11780147630073599</v>
      </c>
      <c r="D133" s="11">
        <v>6.8204624106241493E-2</v>
      </c>
      <c r="E133" s="11">
        <v>0.19588228949450101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0.1189523366016</v>
      </c>
      <c r="D134" s="11">
        <v>7.6528075801976098E-2</v>
      </c>
      <c r="E134" s="11">
        <v>0.180303150649362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0.180950492499274</v>
      </c>
      <c r="D135" s="11">
        <v>0.117223704309469</v>
      </c>
      <c r="E135" s="11">
        <v>0.26877346789713902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0.225118108223059</v>
      </c>
      <c r="D136" s="11">
        <v>0.17145464045495801</v>
      </c>
      <c r="E136" s="11">
        <v>0.28970483383408102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0.122196508531493</v>
      </c>
      <c r="D137" s="11">
        <v>7.7809419601188506E-2</v>
      </c>
      <c r="E137" s="11">
        <v>0.186776213119597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0.127951532288539</v>
      </c>
      <c r="D138" s="11">
        <v>8.08806743686111E-2</v>
      </c>
      <c r="E138" s="11">
        <v>0.19655824584201101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0.102732121012307</v>
      </c>
      <c r="D139" s="11">
        <v>6.8052853834873306E-2</v>
      </c>
      <c r="E139" s="11">
        <v>0.15219761355747499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5.1106815902063799E-2</v>
      </c>
      <c r="D140" s="11">
        <v>2.3196298837111901E-2</v>
      </c>
      <c r="E140" s="11">
        <v>0.10885758832548501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9.0494970903837305E-2</v>
      </c>
      <c r="D141" s="11">
        <v>6.75811224751353E-2</v>
      </c>
      <c r="E141" s="11">
        <v>0.120176583448435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0.101631309523025</v>
      </c>
      <c r="D142" s="11">
        <v>5.41929492745368E-2</v>
      </c>
      <c r="E142" s="11">
        <v>0.18257919067949899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0.71007087256284196</v>
      </c>
      <c r="D143" s="11">
        <v>0.58350119085023999</v>
      </c>
      <c r="E143" s="11">
        <v>0.81065835473429404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0.14334158991613499</v>
      </c>
      <c r="D144" s="11">
        <v>9.2604896954512905E-2</v>
      </c>
      <c r="E144" s="11">
        <v>0.215281005129216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0.130198293479201</v>
      </c>
      <c r="D145" s="27">
        <v>0.10694914522469499</v>
      </c>
      <c r="E145" s="27">
        <v>0.15760950454346001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0.129586377256732</v>
      </c>
      <c r="D146" s="11">
        <v>9.2519300049266798E-2</v>
      </c>
      <c r="E146" s="11">
        <v>0.178581638753608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0.22380871148523801</v>
      </c>
      <c r="D147" s="11">
        <v>0.157946729616084</v>
      </c>
      <c r="E147" s="11">
        <v>0.30711769750228601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0.13245876868786699</v>
      </c>
      <c r="D148" s="11">
        <v>8.1932040689784894E-2</v>
      </c>
      <c r="E148" s="11">
        <v>0.2071153348607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0.115317592254915</v>
      </c>
      <c r="D149" s="11">
        <v>6.3821657037452198E-2</v>
      </c>
      <c r="E149" s="11">
        <v>0.19950930361847799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0.12351772661939101</v>
      </c>
      <c r="D150" s="11">
        <v>9.4755325297497403E-2</v>
      </c>
      <c r="E150" s="11">
        <v>0.15947274125934199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9.3704154629794506E-2</v>
      </c>
      <c r="D151" s="27">
        <v>7.7811517212151599E-2</v>
      </c>
      <c r="E151" s="27">
        <v>0.112446988321066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0.100419266453979</v>
      </c>
      <c r="D152" s="11">
        <v>6.03751310117739E-2</v>
      </c>
      <c r="E152" s="11">
        <v>0.16243159256138101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0.17244597631247</v>
      </c>
      <c r="D153" s="11">
        <v>0.113307794940721</v>
      </c>
      <c r="E153" s="11">
        <v>0.25362131615377997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0.104963876450577</v>
      </c>
      <c r="D154" s="11">
        <v>6.09905240627161E-2</v>
      </c>
      <c r="E154" s="11">
        <v>0.174741550438342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6.7063732312088203E-2</v>
      </c>
      <c r="D155" s="11">
        <v>4.5575589949481098E-2</v>
      </c>
      <c r="E155" s="11">
        <v>9.7646652441799403E-2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9.1978746114392801E-2</v>
      </c>
      <c r="D156" s="11">
        <v>6.5891542732056205E-2</v>
      </c>
      <c r="E156" s="11">
        <v>0.12699006763015699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0.17792406537278099</v>
      </c>
      <c r="D157" s="11">
        <v>0.125977753474416</v>
      </c>
      <c r="E157" s="11">
        <v>0.24527909013316301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0.14605947777926001</v>
      </c>
      <c r="D158" s="11">
        <v>9.3978099638443002E-2</v>
      </c>
      <c r="E158" s="11">
        <v>0.21999533769930199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6.6834438856560596E-2</v>
      </c>
      <c r="D159" s="27">
        <v>4.8482644170881897E-2</v>
      </c>
      <c r="E159" s="27">
        <v>9.1465066482391902E-2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5.2109903023987998E-2</v>
      </c>
      <c r="D160" s="11">
        <v>2.45705630983141E-2</v>
      </c>
      <c r="E160" s="11">
        <v>0.107126130771672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7.1178367561535796E-2</v>
      </c>
      <c r="D161" s="11">
        <v>4.9494852552143399E-2</v>
      </c>
      <c r="E161" s="11">
        <v>0.101348462286991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4.0392889801019002E-2</v>
      </c>
      <c r="D162" s="27">
        <v>2.8004971324256299E-2</v>
      </c>
      <c r="E162" s="27">
        <v>5.7933957450605297E-2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0.118666389019636</v>
      </c>
      <c r="D163" s="11">
        <v>7.5567722580235697E-2</v>
      </c>
      <c r="E163" s="11">
        <v>0.181519023043647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2.8233037307774399E-2</v>
      </c>
      <c r="D164" s="10">
        <v>1.68530701301778E-2</v>
      </c>
      <c r="E164" s="10">
        <v>4.6930472532286598E-2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22</v>
      </c>
    </row>
    <row r="3" spans="1:6" x14ac:dyDescent="0.25">
      <c r="A3" s="1" t="s">
        <v>271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0.41544340905486299</v>
      </c>
      <c r="D12" s="23">
        <v>0.408342205100793</v>
      </c>
      <c r="E12" s="23">
        <v>0.42257990335649198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0.60712083503422698</v>
      </c>
      <c r="D13" s="27">
        <v>0.57448162223738597</v>
      </c>
      <c r="E13" s="27">
        <v>0.63883043886925095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0.60139993563175498</v>
      </c>
      <c r="D14" s="11">
        <v>0.56890151111933795</v>
      </c>
      <c r="E14" s="11">
        <v>0.63302877425082305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0.52020630570960003</v>
      </c>
      <c r="D15" s="27">
        <v>0.482187650477159</v>
      </c>
      <c r="E15" s="27">
        <v>0.55799235808740599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0.50286757044170205</v>
      </c>
      <c r="D16" s="11">
        <v>0.44490120537094602</v>
      </c>
      <c r="E16" s="11">
        <v>0.56075695277495197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0.49126308011463798</v>
      </c>
      <c r="D17" s="11">
        <v>0.44047879449483801</v>
      </c>
      <c r="E17" s="11">
        <v>0.54222832650703301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0.67571027031667297</v>
      </c>
      <c r="D18" s="11">
        <v>0.52328545120680103</v>
      </c>
      <c r="E18" s="11">
        <v>0.79819400442367106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0.46407134115883902</v>
      </c>
      <c r="D19" s="27">
        <v>0.43038652102479003</v>
      </c>
      <c r="E19" s="27">
        <v>0.498087212444493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0.44367488998294302</v>
      </c>
      <c r="D20" s="11">
        <v>0.40124410810289501</v>
      </c>
      <c r="E20" s="11">
        <v>0.48694357391118898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0.48627510252893802</v>
      </c>
      <c r="D21" s="11">
        <v>0.42939569105437098</v>
      </c>
      <c r="E21" s="11">
        <v>0.54351224742188098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0.42871823328595698</v>
      </c>
      <c r="D22" s="11">
        <v>0.364966331007051</v>
      </c>
      <c r="E22" s="11">
        <v>0.49492707982133899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0.44261082429610199</v>
      </c>
      <c r="D23" s="27">
        <v>0.39850927737765401</v>
      </c>
      <c r="E23" s="27">
        <v>0.48763619804460201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0.39651445936912899</v>
      </c>
      <c r="D24" s="11">
        <v>0.29015323057503201</v>
      </c>
      <c r="E24" s="11">
        <v>0.51365181056815701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0.406888555554269</v>
      </c>
      <c r="D25" s="11">
        <v>0.35218066758390498</v>
      </c>
      <c r="E25" s="11">
        <v>0.46400775516637999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0.499645887562925</v>
      </c>
      <c r="D26" s="11">
        <v>0.43920103996092302</v>
      </c>
      <c r="E26" s="11">
        <v>0.56010108716654905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0.43319117077472802</v>
      </c>
      <c r="D27" s="27">
        <v>0.40128441356780398</v>
      </c>
      <c r="E27" s="27">
        <v>0.46566172136439599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0.36139173093607802</v>
      </c>
      <c r="D28" s="11">
        <v>0.30637153649917498</v>
      </c>
      <c r="E28" s="11">
        <v>0.42030546940186603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0.39657506925825697</v>
      </c>
      <c r="D29" s="11">
        <v>0.32617172305075698</v>
      </c>
      <c r="E29" s="11">
        <v>0.471540473043706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0.46166465817968599</v>
      </c>
      <c r="D30" s="11">
        <v>0.40610315932285701</v>
      </c>
      <c r="E30" s="11">
        <v>0.51819511800950802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0.524343202476381</v>
      </c>
      <c r="D31" s="11">
        <v>0.45030150663365298</v>
      </c>
      <c r="E31" s="11">
        <v>0.59732997983311498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0.48722114644944597</v>
      </c>
      <c r="D32" s="11">
        <v>0.43330938416616099</v>
      </c>
      <c r="E32" s="11">
        <v>0.54143188346968396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0.44329239162398598</v>
      </c>
      <c r="D33" s="27">
        <v>0.42445929319814002</v>
      </c>
      <c r="E33" s="27">
        <v>0.46228991688577498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0.379901876549054</v>
      </c>
      <c r="D34" s="11">
        <v>0.31925429943099298</v>
      </c>
      <c r="E34" s="11">
        <v>0.444546902670446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0.58030382185481899</v>
      </c>
      <c r="D35" s="11">
        <v>0.51472162979281999</v>
      </c>
      <c r="E35" s="11">
        <v>0.64316732046215597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0.47821745132182503</v>
      </c>
      <c r="D36" s="11">
        <v>0.40572057939192002</v>
      </c>
      <c r="E36" s="11">
        <v>0.55164370547221397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0.47791693887057402</v>
      </c>
      <c r="D37" s="11">
        <v>0.40694280679811301</v>
      </c>
      <c r="E37" s="11">
        <v>0.54979407162567695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0.54177631082212396</v>
      </c>
      <c r="D38" s="11">
        <v>0.48445909612789101</v>
      </c>
      <c r="E38" s="11">
        <v>0.59800876309099205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0.47348892514028601</v>
      </c>
      <c r="D39" s="11">
        <v>0.40324567601027</v>
      </c>
      <c r="E39" s="11">
        <v>0.54479750978193098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0.44959072411995199</v>
      </c>
      <c r="D40" s="11">
        <v>0.40365914146254001</v>
      </c>
      <c r="E40" s="11">
        <v>0.49639822637834702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0.35192804612697598</v>
      </c>
      <c r="D41" s="11">
        <v>0.272389804089814</v>
      </c>
      <c r="E41" s="11">
        <v>0.44062678737910999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0.52890900733870305</v>
      </c>
      <c r="D42" s="11">
        <v>0.453714507643936</v>
      </c>
      <c r="E42" s="11">
        <v>0.60281396046140601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0.38959359413685002</v>
      </c>
      <c r="D43" s="11">
        <v>0.33705259898632101</v>
      </c>
      <c r="E43" s="11">
        <v>0.44482929629166201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0.47704802206142399</v>
      </c>
      <c r="D44" s="11">
        <v>0.41868858487934901</v>
      </c>
      <c r="E44" s="11">
        <v>0.53604094552963999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0.38670033826407202</v>
      </c>
      <c r="D45" s="11">
        <v>0.34924045100543499</v>
      </c>
      <c r="E45" s="11">
        <v>0.42555073268437099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0.33550289112932302</v>
      </c>
      <c r="D46" s="27">
        <v>0.323115166950737</v>
      </c>
      <c r="E46" s="27">
        <v>0.34812128714935497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0.41149667323629502</v>
      </c>
      <c r="D47" s="11">
        <v>0.31852520491814501</v>
      </c>
      <c r="E47" s="11">
        <v>0.511246695086228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0.276888126395681</v>
      </c>
      <c r="D48" s="11">
        <v>0.214746993593985</v>
      </c>
      <c r="E48" s="11">
        <v>0.349018706080992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0.24639474042104101</v>
      </c>
      <c r="D49" s="11">
        <v>0.175368524894355</v>
      </c>
      <c r="E49" s="11">
        <v>0.33451805348416103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0.366908226572699</v>
      </c>
      <c r="D50" s="11">
        <v>0.28875821599835999</v>
      </c>
      <c r="E50" s="11">
        <v>0.45274531165162601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0.34060530979440701</v>
      </c>
      <c r="D51" s="11">
        <v>0.29025713436218098</v>
      </c>
      <c r="E51" s="11">
        <v>0.39482852330975998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0.20398829986408901</v>
      </c>
      <c r="D52" s="11">
        <v>0.134989374789975</v>
      </c>
      <c r="E52" s="11">
        <v>0.29617968578764797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0.30335929201724499</v>
      </c>
      <c r="D53" s="11">
        <v>0.22972617219581701</v>
      </c>
      <c r="E53" s="11">
        <v>0.38868436741461099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0.41002952060821302</v>
      </c>
      <c r="D54" s="11">
        <v>0.28835555464566698</v>
      </c>
      <c r="E54" s="11">
        <v>0.54381171491920999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0.33548142341523401</v>
      </c>
      <c r="D55" s="11">
        <v>0.24988596341844699</v>
      </c>
      <c r="E55" s="11">
        <v>0.43345416681951299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0.29060984797023198</v>
      </c>
      <c r="D56" s="11">
        <v>0.21516528553098299</v>
      </c>
      <c r="E56" s="11">
        <v>0.37970950607512399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0.27227432382580502</v>
      </c>
      <c r="D57" s="11">
        <v>0.224326192317131</v>
      </c>
      <c r="E57" s="11">
        <v>0.32616162498004803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0.20358500368469901</v>
      </c>
      <c r="D58" s="11">
        <v>0.14832683482391301</v>
      </c>
      <c r="E58" s="11">
        <v>0.27283446533306199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0.30842444475772601</v>
      </c>
      <c r="D59" s="11">
        <v>0.23483286818334201</v>
      </c>
      <c r="E59" s="11">
        <v>0.393226261779623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0.37424576745683003</v>
      </c>
      <c r="D60" s="11">
        <v>0.296026261369082</v>
      </c>
      <c r="E60" s="11">
        <v>0.45963874077156203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0.52600672793389602</v>
      </c>
      <c r="D61" s="11">
        <v>0.457448228428814</v>
      </c>
      <c r="E61" s="11">
        <v>0.59359849270371901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0.23599233557313601</v>
      </c>
      <c r="D62" s="11">
        <v>0.18852682304712901</v>
      </c>
      <c r="E62" s="11">
        <v>0.29112098213926102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0.38366356146542901</v>
      </c>
      <c r="D63" s="11">
        <v>0.29512593951294402</v>
      </c>
      <c r="E63" s="11">
        <v>0.48065043356314502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0.290252156274666</v>
      </c>
      <c r="D64" s="11">
        <v>0.22452492843580599</v>
      </c>
      <c r="E64" s="11">
        <v>0.36613582645183901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0.31522948550764301</v>
      </c>
      <c r="D65" s="11">
        <v>0.23493044350339601</v>
      </c>
      <c r="E65" s="11">
        <v>0.40832635392838701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0.28165777707776901</v>
      </c>
      <c r="D66" s="11">
        <v>0.22436689633453699</v>
      </c>
      <c r="E66" s="11">
        <v>0.34703233253013799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0.36771477686459803</v>
      </c>
      <c r="D67" s="11">
        <v>0.31365719084372601</v>
      </c>
      <c r="E67" s="11">
        <v>0.42531562031082898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0.313525146324589</v>
      </c>
      <c r="D68" s="11">
        <v>0.240881691274897</v>
      </c>
      <c r="E68" s="11">
        <v>0.396629624907685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0.301511370398097</v>
      </c>
      <c r="D69" s="11">
        <v>0.218421359998454</v>
      </c>
      <c r="E69" s="11">
        <v>0.40003179911441999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0.37237103351601197</v>
      </c>
      <c r="D70" s="11">
        <v>0.29704816071370399</v>
      </c>
      <c r="E70" s="11">
        <v>0.45444599168627797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0.15206296755677101</v>
      </c>
      <c r="D71" s="11">
        <v>0.111176054057744</v>
      </c>
      <c r="E71" s="11">
        <v>0.20452662669973401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0.37325610124426201</v>
      </c>
      <c r="D72" s="11">
        <v>0.308052980410917</v>
      </c>
      <c r="E72" s="11">
        <v>0.44341621986736701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0.22610252065623199</v>
      </c>
      <c r="D73" s="11">
        <v>0.16742522265384899</v>
      </c>
      <c r="E73" s="11">
        <v>0.29798417983703102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0.30264828769216601</v>
      </c>
      <c r="D74" s="11">
        <v>0.246230799808036</v>
      </c>
      <c r="E74" s="11">
        <v>0.36572054342254001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0.36468478672820098</v>
      </c>
      <c r="D75" s="11">
        <v>0.28365936805939401</v>
      </c>
      <c r="E75" s="11">
        <v>0.45418038630309299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0.43716608799019402</v>
      </c>
      <c r="D76" s="11">
        <v>0.37779876839950399</v>
      </c>
      <c r="E76" s="11">
        <v>0.498389776572779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0.51854908490334395</v>
      </c>
      <c r="D77" s="11">
        <v>0.43986003305710297</v>
      </c>
      <c r="E77" s="11">
        <v>0.59632866233127402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0.21464493381389599</v>
      </c>
      <c r="D78" s="11">
        <v>0.16124024594790601</v>
      </c>
      <c r="E78" s="11">
        <v>0.27983652937703402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0.290843333353419</v>
      </c>
      <c r="D79" s="11">
        <v>0.23132350987061401</v>
      </c>
      <c r="E79" s="11">
        <v>0.35853451258781099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0.19250654486416099</v>
      </c>
      <c r="D80" s="11">
        <v>0.13374963554573299</v>
      </c>
      <c r="E80" s="11">
        <v>0.26905836556121498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0.370670725939511</v>
      </c>
      <c r="D81" s="11">
        <v>0.31649380842928498</v>
      </c>
      <c r="E81" s="11">
        <v>0.42831018336418902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0.30692390341888598</v>
      </c>
      <c r="D82" s="11">
        <v>0.23032649070612901</v>
      </c>
      <c r="E82" s="11">
        <v>0.39589205171299602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0.23957665818249499</v>
      </c>
      <c r="D83" s="11">
        <v>0.18308773097154299</v>
      </c>
      <c r="E83" s="11">
        <v>0.306945705634456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0.29530731374922797</v>
      </c>
      <c r="D84" s="11">
        <v>0.231243188881182</v>
      </c>
      <c r="E84" s="11">
        <v>0.368609727228914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0.26034366309925999</v>
      </c>
      <c r="D85" s="11">
        <v>0.22223830967414401</v>
      </c>
      <c r="E85" s="11">
        <v>0.30244195266046298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0.46670763280236399</v>
      </c>
      <c r="D86" s="11">
        <v>0.39792379626026803</v>
      </c>
      <c r="E86" s="11">
        <v>0.53678091564358799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0.274350421625981</v>
      </c>
      <c r="D87" s="11">
        <v>0.19036613226889301</v>
      </c>
      <c r="E87" s="11">
        <v>0.378083881407205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0.30802968274876902</v>
      </c>
      <c r="D88" s="11">
        <v>0.24677434619345701</v>
      </c>
      <c r="E88" s="11">
        <v>0.37688210839903002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0.48177160629533999</v>
      </c>
      <c r="D89" s="27">
        <v>0.45253683621734803</v>
      </c>
      <c r="E89" s="27">
        <v>0.51113171163808002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0.54499838080089602</v>
      </c>
      <c r="D90" s="11">
        <v>0.44070693911469999</v>
      </c>
      <c r="E90" s="11">
        <v>0.64548633996190596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0.68780957210808802</v>
      </c>
      <c r="D91" s="11">
        <v>0.60157058669930497</v>
      </c>
      <c r="E91" s="11">
        <v>0.762744194806382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0.679489486770394</v>
      </c>
      <c r="D92" s="11">
        <v>0.59292100074378296</v>
      </c>
      <c r="E92" s="11">
        <v>0.755247767915039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0.47513814723695602</v>
      </c>
      <c r="D93" s="11">
        <v>0.39228459230533103</v>
      </c>
      <c r="E93" s="11">
        <v>0.55938343327125395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0.578080472120859</v>
      </c>
      <c r="D94" s="11">
        <v>0.46483039376755803</v>
      </c>
      <c r="E94" s="11">
        <v>0.68367404664861298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0.39112067337675299</v>
      </c>
      <c r="D95" s="11">
        <v>0.32416349331863897</v>
      </c>
      <c r="E95" s="11">
        <v>0.46244468390041499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0.44006235007827099</v>
      </c>
      <c r="D96" s="11">
        <v>0.38566966034928302</v>
      </c>
      <c r="E96" s="11">
        <v>0.49593348018049699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0.46869208514185801</v>
      </c>
      <c r="D97" s="11">
        <v>0.37527056672966402</v>
      </c>
      <c r="E97" s="11">
        <v>0.564360938075679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0.32661513080132198</v>
      </c>
      <c r="D98" s="11">
        <v>0.27545021956395899</v>
      </c>
      <c r="E98" s="11">
        <v>0.38226971497197199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0.66647813386324894</v>
      </c>
      <c r="D99" s="11">
        <v>0.58159077538116899</v>
      </c>
      <c r="E99" s="11">
        <v>0.74178956392817896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0.54263169817579504</v>
      </c>
      <c r="D100" s="11">
        <v>0.44656548538570701</v>
      </c>
      <c r="E100" s="11">
        <v>0.63562867070408502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0.48038108991035999</v>
      </c>
      <c r="D101" s="27">
        <v>0.45606516471516301</v>
      </c>
      <c r="E101" s="27">
        <v>0.50479031449542699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0.52419430090605201</v>
      </c>
      <c r="D102" s="11">
        <v>0.45595207630796097</v>
      </c>
      <c r="E102" s="11">
        <v>0.59154483253416501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0.48807483434606203</v>
      </c>
      <c r="D103" s="11">
        <v>0.39995594994726202</v>
      </c>
      <c r="E103" s="11">
        <v>0.57694121323443903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0.440708534334594</v>
      </c>
      <c r="D104" s="11">
        <v>0.394259406634968</v>
      </c>
      <c r="E104" s="11">
        <v>0.48821936421025403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0.53258475098535296</v>
      </c>
      <c r="D105" s="11">
        <v>0.47237356796616697</v>
      </c>
      <c r="E105" s="11">
        <v>0.59186157265036499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0.57927354965503497</v>
      </c>
      <c r="D106" s="11">
        <v>0.51239079940955801</v>
      </c>
      <c r="E106" s="11">
        <v>0.64336757018492097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0.56012552837035401</v>
      </c>
      <c r="D107" s="11">
        <v>0.48224676142731698</v>
      </c>
      <c r="E107" s="11">
        <v>0.63515254485406702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0.51882012297343505</v>
      </c>
      <c r="D108" s="11">
        <v>0.44341612729040703</v>
      </c>
      <c r="E108" s="11">
        <v>0.59337648681571298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0.40700509380891903</v>
      </c>
      <c r="D109" s="11">
        <v>0.31339143450601997</v>
      </c>
      <c r="E109" s="11">
        <v>0.50789712850786095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0.42821693469549399</v>
      </c>
      <c r="D110" s="11">
        <v>0.37630372897133002</v>
      </c>
      <c r="E110" s="11">
        <v>0.48175995261404803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0.47485712293437699</v>
      </c>
      <c r="D111" s="27">
        <v>0.44469202511858502</v>
      </c>
      <c r="E111" s="27">
        <v>0.50520683441182102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0.61939855097098995</v>
      </c>
      <c r="D112" s="11">
        <v>0.52789826504469595</v>
      </c>
      <c r="E112" s="11">
        <v>0.70313746972240898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0.43602120147500401</v>
      </c>
      <c r="D113" s="11">
        <v>0.39169407045819599</v>
      </c>
      <c r="E113" s="11">
        <v>0.481394905544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0.55557375061028103</v>
      </c>
      <c r="D114" s="11">
        <v>0.48331192877587198</v>
      </c>
      <c r="E114" s="11">
        <v>0.62555903944963498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0.48715218130633198</v>
      </c>
      <c r="D115" s="11">
        <v>0.40121968223663002</v>
      </c>
      <c r="E115" s="11">
        <v>0.57385094108617196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0.60635939209717304</v>
      </c>
      <c r="D116" s="11">
        <v>0.47701693847597398</v>
      </c>
      <c r="E116" s="11">
        <v>0.72233349153108595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0.394508618073454</v>
      </c>
      <c r="D117" s="11">
        <v>0.29636495008271402</v>
      </c>
      <c r="E117" s="11">
        <v>0.50196736579655499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0.470926595691814</v>
      </c>
      <c r="D118" s="11">
        <v>0.405846793701442</v>
      </c>
      <c r="E118" s="11">
        <v>0.53701007910342902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0.45413120686630698</v>
      </c>
      <c r="D119" s="11">
        <v>0.36608891142815098</v>
      </c>
      <c r="E119" s="11">
        <v>0.54513864742364904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0.453118462194043</v>
      </c>
      <c r="D120" s="27">
        <v>0.43282467292362897</v>
      </c>
      <c r="E120" s="27">
        <v>0.47356928804190201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0.39199470230679401</v>
      </c>
      <c r="D121" s="11">
        <v>0.32483141412153899</v>
      </c>
      <c r="E121" s="11">
        <v>0.46351137197259401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0.38444687870217797</v>
      </c>
      <c r="D122" s="11">
        <v>0.33623756889238599</v>
      </c>
      <c r="E122" s="11">
        <v>0.43503804393115802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0.51960495269921103</v>
      </c>
      <c r="D123" s="11">
        <v>0.46145928668856701</v>
      </c>
      <c r="E123" s="11">
        <v>0.577224346994751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0.46658563599431702</v>
      </c>
      <c r="D124" s="11">
        <v>0.39595116133578701</v>
      </c>
      <c r="E124" s="11">
        <v>0.53858568912053395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0.49813293443092299</v>
      </c>
      <c r="D125" s="11">
        <v>0.420684293351269</v>
      </c>
      <c r="E125" s="11">
        <v>0.57567127416173403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0.48116414167378802</v>
      </c>
      <c r="D126" s="11">
        <v>0.415342100444827</v>
      </c>
      <c r="E126" s="11">
        <v>0.54764652671104397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0.505598402283162</v>
      </c>
      <c r="D127" s="11">
        <v>0.443793218562196</v>
      </c>
      <c r="E127" s="11">
        <v>0.56723295510055805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0.49803040148400302</v>
      </c>
      <c r="D128" s="11">
        <v>0.43801171296297398</v>
      </c>
      <c r="E128" s="11">
        <v>0.55810590439539798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0.46322387385181701</v>
      </c>
      <c r="D129" s="11">
        <v>0.409533704994262</v>
      </c>
      <c r="E129" s="11">
        <v>0.51778051411982395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0.34115144594582703</v>
      </c>
      <c r="D130" s="11">
        <v>0.28550299165432402</v>
      </c>
      <c r="E130" s="11">
        <v>0.40155068103599101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0.46503075143149603</v>
      </c>
      <c r="D131" s="11">
        <v>0.39817485104982903</v>
      </c>
      <c r="E131" s="11">
        <v>0.53316728749369002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0.50723918823196001</v>
      </c>
      <c r="D132" s="27">
        <v>0.47451872679654</v>
      </c>
      <c r="E132" s="27">
        <v>0.53989775013322705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0.49453893011085098</v>
      </c>
      <c r="D133" s="11">
        <v>0.40125944051164297</v>
      </c>
      <c r="E133" s="11">
        <v>0.58820015783885204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0.46287726773839399</v>
      </c>
      <c r="D134" s="11">
        <v>0.40030486619126998</v>
      </c>
      <c r="E134" s="11">
        <v>0.52664115307697701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0.45103035318878498</v>
      </c>
      <c r="D135" s="11">
        <v>0.34952935713730898</v>
      </c>
      <c r="E135" s="11">
        <v>0.55677695424215801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0.50045056828285195</v>
      </c>
      <c r="D136" s="11">
        <v>0.43200610860267502</v>
      </c>
      <c r="E136" s="11">
        <v>0.56887814609802401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0.55708070363889095</v>
      </c>
      <c r="D137" s="11">
        <v>0.44833693847637701</v>
      </c>
      <c r="E137" s="11">
        <v>0.66061532253350497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0.48823264009957101</v>
      </c>
      <c r="D138" s="11">
        <v>0.401138202304898</v>
      </c>
      <c r="E138" s="11">
        <v>0.57604746829042297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0.63737663119015098</v>
      </c>
      <c r="D139" s="11">
        <v>0.49519911541591199</v>
      </c>
      <c r="E139" s="11">
        <v>0.75899840375846195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0.699317558058422</v>
      </c>
      <c r="D140" s="11">
        <v>0.56871543393587098</v>
      </c>
      <c r="E140" s="11">
        <v>0.80400059960591697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0.48477154486496599</v>
      </c>
      <c r="D141" s="11">
        <v>0.42751949705410303</v>
      </c>
      <c r="E141" s="11">
        <v>0.54242609976406797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0.45059652141739298</v>
      </c>
      <c r="D142" s="11">
        <v>0.35650021186233199</v>
      </c>
      <c r="E142" s="11">
        <v>0.54836462286064402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0.16935303219502901</v>
      </c>
      <c r="D143" s="11">
        <v>9.9069861049077904E-2</v>
      </c>
      <c r="E143" s="11">
        <v>0.27431552142302301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0.60122039624470502</v>
      </c>
      <c r="D144" s="11">
        <v>0.50129919845634197</v>
      </c>
      <c r="E144" s="11">
        <v>0.69336715469266597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0.49769393446457599</v>
      </c>
      <c r="D145" s="27">
        <v>0.45853256595164599</v>
      </c>
      <c r="E145" s="27">
        <v>0.536883616928442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0.42881436482646001</v>
      </c>
      <c r="D146" s="11">
        <v>0.35614693641328599</v>
      </c>
      <c r="E146" s="11">
        <v>0.50468657364890102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0.41072459841772502</v>
      </c>
      <c r="D147" s="11">
        <v>0.32614243941490001</v>
      </c>
      <c r="E147" s="11">
        <v>0.50093576519427896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0.613244002360679</v>
      </c>
      <c r="D148" s="11">
        <v>0.50962090808558502</v>
      </c>
      <c r="E148" s="11">
        <v>0.70753651720226995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0.500626964449288</v>
      </c>
      <c r="D149" s="11">
        <v>0.39112628215024198</v>
      </c>
      <c r="E149" s="11">
        <v>0.61006753923295798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0.47906463284289402</v>
      </c>
      <c r="D150" s="11">
        <v>0.42824557032668398</v>
      </c>
      <c r="E150" s="11">
        <v>0.53032071878004206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0.58280784983460099</v>
      </c>
      <c r="D151" s="27">
        <v>0.54980517734939505</v>
      </c>
      <c r="E151" s="27">
        <v>0.61508494526790203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0.51749725775808897</v>
      </c>
      <c r="D152" s="11">
        <v>0.44395425720753101</v>
      </c>
      <c r="E152" s="11">
        <v>0.59028998160396196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0.538085161613861</v>
      </c>
      <c r="D153" s="11">
        <v>0.43014617531440102</v>
      </c>
      <c r="E153" s="11">
        <v>0.64256797037751801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0.57603621712257502</v>
      </c>
      <c r="D154" s="11">
        <v>0.47979992299692098</v>
      </c>
      <c r="E154" s="11">
        <v>0.66683156497802498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0.56037158487676098</v>
      </c>
      <c r="D155" s="11">
        <v>0.50328343847130796</v>
      </c>
      <c r="E155" s="11">
        <v>0.615905885331542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0.600506477077969</v>
      </c>
      <c r="D156" s="11">
        <v>0.54235512456008805</v>
      </c>
      <c r="E156" s="11">
        <v>0.65595602202465397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0.42579785997891401</v>
      </c>
      <c r="D157" s="11">
        <v>0.34546125077587497</v>
      </c>
      <c r="E157" s="11">
        <v>0.51025275484731303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0.46148998984519402</v>
      </c>
      <c r="D158" s="11">
        <v>0.36252207483812499</v>
      </c>
      <c r="E158" s="11">
        <v>0.56358950022967902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0.456898199598057</v>
      </c>
      <c r="D159" s="27">
        <v>0.41115257876957401</v>
      </c>
      <c r="E159" s="27">
        <v>0.50338254226455403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0.336107931299231</v>
      </c>
      <c r="D160" s="11">
        <v>0.254652597357786</v>
      </c>
      <c r="E160" s="11">
        <v>0.42863454682795898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0.48410138760656801</v>
      </c>
      <c r="D161" s="11">
        <v>0.43055209841535003</v>
      </c>
      <c r="E161" s="11">
        <v>0.53801826960884502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0.47766518025227001</v>
      </c>
      <c r="D162" s="27">
        <v>0.42813667417100698</v>
      </c>
      <c r="E162" s="27">
        <v>0.52763680349620201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0.50452560445779104</v>
      </c>
      <c r="D163" s="11">
        <v>0.42230879800617699</v>
      </c>
      <c r="E163" s="11">
        <v>0.58649838696549905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0.44676429651588001</v>
      </c>
      <c r="D164" s="10">
        <v>0.392731114499968</v>
      </c>
      <c r="E164" s="10">
        <v>0.50208511562846503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23</v>
      </c>
    </row>
    <row r="3" spans="1:6" x14ac:dyDescent="0.25">
      <c r="A3" s="1" t="s">
        <v>272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0.12699132997510401</v>
      </c>
      <c r="D12" s="23">
        <v>0.12231316325071501</v>
      </c>
      <c r="E12" s="23">
        <v>0.13182155110322699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7.1341455032188097E-2</v>
      </c>
      <c r="D13" s="27">
        <v>5.6941481840847102E-2</v>
      </c>
      <c r="E13" s="27">
        <v>8.9039223129626102E-2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7.4370059113746098E-2</v>
      </c>
      <c r="D14" s="11">
        <v>5.9399196722105502E-2</v>
      </c>
      <c r="E14" s="11">
        <v>9.2742113867870193E-2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5.0346935142928803E-2</v>
      </c>
      <c r="D15" s="27">
        <v>3.8130596846944698E-2</v>
      </c>
      <c r="E15" s="27">
        <v>6.6207760090964601E-2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4.2793724550763697E-2</v>
      </c>
      <c r="D16" s="11">
        <v>2.7031376376657399E-2</v>
      </c>
      <c r="E16" s="11">
        <v>6.7113311948298796E-2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6.3910525208048699E-2</v>
      </c>
      <c r="D17" s="11">
        <v>4.5296668740745498E-2</v>
      </c>
      <c r="E17" s="11">
        <v>8.9456691130951296E-2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2.1381515305193499E-2</v>
      </c>
      <c r="D18" s="11">
        <v>2.5779919377285302E-3</v>
      </c>
      <c r="E18" s="11">
        <v>0.15589857835836601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0.22118801311315001</v>
      </c>
      <c r="D19" s="27">
        <v>0.19119488335447299</v>
      </c>
      <c r="E19" s="27">
        <v>0.25440626185481702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0.24341220022495</v>
      </c>
      <c r="D20" s="11">
        <v>0.202071631039863</v>
      </c>
      <c r="E20" s="11">
        <v>0.29013510271396198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0.217100164078491</v>
      </c>
      <c r="D21" s="11">
        <v>0.180871212638885</v>
      </c>
      <c r="E21" s="11">
        <v>0.258297578551555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2.5571043853914701E-2</v>
      </c>
      <c r="D22" s="11">
        <v>9.4333643464572705E-3</v>
      </c>
      <c r="E22" s="11">
        <v>6.7436070048366201E-2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0.11626197660083901</v>
      </c>
      <c r="D23" s="27">
        <v>9.0279785721206401E-2</v>
      </c>
      <c r="E23" s="27">
        <v>0.14850111982250699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0.121799902831632</v>
      </c>
      <c r="D24" s="11">
        <v>5.46768156369365E-2</v>
      </c>
      <c r="E24" s="11">
        <v>0.249570787592514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0.15337455557287899</v>
      </c>
      <c r="D25" s="11">
        <v>0.11757342511749901</v>
      </c>
      <c r="E25" s="11">
        <v>0.19763555791112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2.53672051391828E-3</v>
      </c>
      <c r="D26" s="11">
        <v>3.3506628928894297E-4</v>
      </c>
      <c r="E26" s="11">
        <v>1.8931048256610301E-2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0.124447976485327</v>
      </c>
      <c r="D27" s="27">
        <v>0.105154805102981</v>
      </c>
      <c r="E27" s="27">
        <v>0.14670063009596199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0.14796642068857199</v>
      </c>
      <c r="D28" s="11">
        <v>0.110303963244283</v>
      </c>
      <c r="E28" s="11">
        <v>0.195660388195948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2.91827268310678E-2</v>
      </c>
      <c r="D29" s="11">
        <v>1.08253065912095E-2</v>
      </c>
      <c r="E29" s="11">
        <v>7.6270136911510994E-2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0.14763607589171901</v>
      </c>
      <c r="D30" s="11">
        <v>0.11932976224068501</v>
      </c>
      <c r="E30" s="11">
        <v>0.18127484579150499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5.5657059271644702E-2</v>
      </c>
      <c r="D31" s="11">
        <v>2.7865010907677599E-2</v>
      </c>
      <c r="E31" s="11">
        <v>0.10808642812818001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6.9793499270821804E-2</v>
      </c>
      <c r="D32" s="11">
        <v>4.0977263269379401E-2</v>
      </c>
      <c r="E32" s="11">
        <v>0.116414183304671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0.11891950752472399</v>
      </c>
      <c r="D33" s="27">
        <v>0.107364012056019</v>
      </c>
      <c r="E33" s="27">
        <v>0.131535442873493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3.4532347979814103E-2</v>
      </c>
      <c r="D34" s="11">
        <v>1.41541378213019E-2</v>
      </c>
      <c r="E34" s="11">
        <v>8.18149341496755E-2</v>
      </c>
      <c r="F34" s="15" t="s">
        <v>112</v>
      </c>
    </row>
    <row r="35" spans="1:6" x14ac:dyDescent="0.25">
      <c r="A35" s="12" t="s">
        <v>125</v>
      </c>
      <c r="B35" t="s">
        <v>127</v>
      </c>
      <c r="C35" s="8">
        <v>5.5662142217242597E-2</v>
      </c>
      <c r="D35" s="11">
        <v>3.1165203435081501E-2</v>
      </c>
      <c r="E35" s="11">
        <v>9.7477185977175307E-2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1.76215793790379E-2</v>
      </c>
      <c r="D36" s="11">
        <v>5.1211461960367901E-3</v>
      </c>
      <c r="E36" s="11">
        <v>5.8830546463872598E-2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4.2600830015466599E-2</v>
      </c>
      <c r="D37" s="11">
        <v>1.92674883597828E-2</v>
      </c>
      <c r="E37" s="11">
        <v>9.1553480849929106E-2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9.7331145081835505E-2</v>
      </c>
      <c r="D38" s="11">
        <v>6.9971835967428106E-2</v>
      </c>
      <c r="E38" s="11">
        <v>0.13384848232148699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5.9016917394559901E-2</v>
      </c>
      <c r="D39" s="11">
        <v>3.5299911317073697E-2</v>
      </c>
      <c r="E39" s="11">
        <v>9.7065392447607701E-2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0.11374338477606399</v>
      </c>
      <c r="D40" s="11">
        <v>8.4853974949898506E-2</v>
      </c>
      <c r="E40" s="11">
        <v>0.15084723387319601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0.17156169907612001</v>
      </c>
      <c r="D41" s="11">
        <v>0.113564718184114</v>
      </c>
      <c r="E41" s="11">
        <v>0.250797482504243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5.5959651320607699E-2</v>
      </c>
      <c r="D42" s="11">
        <v>3.7235797888599001E-2</v>
      </c>
      <c r="E42" s="11">
        <v>8.3284244656990303E-2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0.17237807866941801</v>
      </c>
      <c r="D43" s="11">
        <v>0.14125207954062599</v>
      </c>
      <c r="E43" s="11">
        <v>0.208696070244794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6.8998975927977005E-2</v>
      </c>
      <c r="D44" s="11">
        <v>4.6551051523940602E-2</v>
      </c>
      <c r="E44" s="11">
        <v>0.101123678985404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0.17002845529166399</v>
      </c>
      <c r="D45" s="11">
        <v>0.142236525567488</v>
      </c>
      <c r="E45" s="11">
        <v>0.20197207045940699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0.14411882144330701</v>
      </c>
      <c r="D46" s="27">
        <v>0.135863624114714</v>
      </c>
      <c r="E46" s="27">
        <v>0.15278692595261201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7.3839086537084694E-2</v>
      </c>
      <c r="D47" s="11">
        <v>4.0779938746782103E-2</v>
      </c>
      <c r="E47" s="11">
        <v>0.13006442066618701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0.14096901490194899</v>
      </c>
      <c r="D48" s="11">
        <v>9.4055422349674497E-2</v>
      </c>
      <c r="E48" s="11">
        <v>0.205962621377377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0.17501814793020701</v>
      </c>
      <c r="D49" s="11">
        <v>0.10821301282191099</v>
      </c>
      <c r="E49" s="11">
        <v>0.27055318550712598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7.1135956739301898E-2</v>
      </c>
      <c r="D50" s="11">
        <v>4.3868557215243201E-2</v>
      </c>
      <c r="E50" s="11">
        <v>0.113342824975702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0.14240240378427299</v>
      </c>
      <c r="D51" s="11">
        <v>0.104262359527153</v>
      </c>
      <c r="E51" s="11">
        <v>0.19151142688179101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0.122160024843283</v>
      </c>
      <c r="D52" s="11">
        <v>8.10130091749586E-2</v>
      </c>
      <c r="E52" s="11">
        <v>0.18010995908732599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0.24806366397653401</v>
      </c>
      <c r="D53" s="11">
        <v>0.186620268870446</v>
      </c>
      <c r="E53" s="11">
        <v>0.32173489865191701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0.136521112522482</v>
      </c>
      <c r="D54" s="11">
        <v>6.9694055229219801E-2</v>
      </c>
      <c r="E54" s="11">
        <v>0.25019325387399299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0.17672797762442899</v>
      </c>
      <c r="D55" s="11">
        <v>0.12257475032488099</v>
      </c>
      <c r="E55" s="11">
        <v>0.24804258920767899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9.8666495216660793E-2</v>
      </c>
      <c r="D56" s="11">
        <v>6.2423311974366499E-2</v>
      </c>
      <c r="E56" s="11">
        <v>0.15252923489086301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0.190269014715959</v>
      </c>
      <c r="D57" s="11">
        <v>0.14292441637421399</v>
      </c>
      <c r="E57" s="11">
        <v>0.24874514331415001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0.12507895435852401</v>
      </c>
      <c r="D58" s="11">
        <v>8.6443060943649896E-2</v>
      </c>
      <c r="E58" s="11">
        <v>0.17762568938371301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0.13042890877629401</v>
      </c>
      <c r="D59" s="11">
        <v>7.8040484806694996E-2</v>
      </c>
      <c r="E59" s="11">
        <v>0.20997602058300499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0.1173583664658</v>
      </c>
      <c r="D60" s="11">
        <v>7.6110783166211296E-2</v>
      </c>
      <c r="E60" s="11">
        <v>0.17668478174324501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8.9236563632217394E-2</v>
      </c>
      <c r="D61" s="11">
        <v>5.9182732179003099E-2</v>
      </c>
      <c r="E61" s="11">
        <v>0.132404319124175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0.24559504840334601</v>
      </c>
      <c r="D62" s="11">
        <v>0.18968664872591101</v>
      </c>
      <c r="E62" s="11">
        <v>0.31164435351635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0.111281379390459</v>
      </c>
      <c r="D63" s="11">
        <v>5.7217948317431898E-2</v>
      </c>
      <c r="E63" s="11">
        <v>0.20530365523222899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0.113614975157103</v>
      </c>
      <c r="D64" s="11">
        <v>7.0123748647544698E-2</v>
      </c>
      <c r="E64" s="11">
        <v>0.17889055613618601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0.107476300940042</v>
      </c>
      <c r="D65" s="11">
        <v>6.0979833156658503E-2</v>
      </c>
      <c r="E65" s="11">
        <v>0.182534179817644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0.15969204415534899</v>
      </c>
      <c r="D66" s="11">
        <v>0.11301477695608</v>
      </c>
      <c r="E66" s="11">
        <v>0.22084779442281199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0.187339143018207</v>
      </c>
      <c r="D67" s="11">
        <v>0.15302422585145001</v>
      </c>
      <c r="E67" s="11">
        <v>0.22728408619316401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9.7019066585134803E-2</v>
      </c>
      <c r="D68" s="11">
        <v>5.9241881452771102E-2</v>
      </c>
      <c r="E68" s="11">
        <v>0.15491894220162999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9.8749840763921307E-2</v>
      </c>
      <c r="D69" s="11">
        <v>5.7941034833313601E-2</v>
      </c>
      <c r="E69" s="11">
        <v>0.16331809800036201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9.2824194728705303E-2</v>
      </c>
      <c r="D70" s="11">
        <v>6.1255111487222E-2</v>
      </c>
      <c r="E70" s="11">
        <v>0.138266697664716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0.139465527009559</v>
      </c>
      <c r="D71" s="11">
        <v>9.7942562091130295E-2</v>
      </c>
      <c r="E71" s="11">
        <v>0.19479087844253901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7.67616697420513E-2</v>
      </c>
      <c r="D72" s="11">
        <v>5.2248518152045099E-2</v>
      </c>
      <c r="E72" s="11">
        <v>0.111423430222281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0.15653260814973</v>
      </c>
      <c r="D73" s="11">
        <v>0.10479077809767399</v>
      </c>
      <c r="E73" s="11">
        <v>0.227334784173405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0.19552206359563901</v>
      </c>
      <c r="D74" s="11">
        <v>0.14765118219422499</v>
      </c>
      <c r="E74" s="11">
        <v>0.25428318381281301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0.176274412165209</v>
      </c>
      <c r="D75" s="11">
        <v>0.12585501316044401</v>
      </c>
      <c r="E75" s="11">
        <v>0.24131650398113999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0.15946544072173199</v>
      </c>
      <c r="D76" s="11">
        <v>0.124915415074283</v>
      </c>
      <c r="E76" s="11">
        <v>0.20137253813310299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7.8391379557849597E-2</v>
      </c>
      <c r="D77" s="11">
        <v>5.0371073953061903E-2</v>
      </c>
      <c r="E77" s="11">
        <v>0.120028624141981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8.8713224492410994E-2</v>
      </c>
      <c r="D78" s="11">
        <v>6.2190924560270699E-2</v>
      </c>
      <c r="E78" s="11">
        <v>0.12503829863919499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0.207703847245644</v>
      </c>
      <c r="D79" s="11">
        <v>0.15611168880166801</v>
      </c>
      <c r="E79" s="11">
        <v>0.27087345488514802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8.5628180587828798E-2</v>
      </c>
      <c r="D80" s="11">
        <v>5.0591794432807799E-2</v>
      </c>
      <c r="E80" s="11">
        <v>0.14131675411186401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0.19101903230734599</v>
      </c>
      <c r="D81" s="11">
        <v>0.15063663805469699</v>
      </c>
      <c r="E81" s="11">
        <v>0.23917859230285299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0.155359948794006</v>
      </c>
      <c r="D82" s="11">
        <v>9.1448196259902706E-2</v>
      </c>
      <c r="E82" s="11">
        <v>0.25157073078254599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9.2617571399741999E-2</v>
      </c>
      <c r="D83" s="11">
        <v>6.1786543703819898E-2</v>
      </c>
      <c r="E83" s="11">
        <v>0.13659325127238101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0.13198585073007599</v>
      </c>
      <c r="D84" s="11">
        <v>9.5470975216403603E-2</v>
      </c>
      <c r="E84" s="11">
        <v>0.17969216831281301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0.16833709890850701</v>
      </c>
      <c r="D85" s="11">
        <v>0.13774985483288699</v>
      </c>
      <c r="E85" s="11">
        <v>0.20410847035424001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0.14693296268779699</v>
      </c>
      <c r="D86" s="11">
        <v>0.104459423562941</v>
      </c>
      <c r="E86" s="11">
        <v>0.202766175144966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0.15680617592454801</v>
      </c>
      <c r="D87" s="11">
        <v>0.10094491519272</v>
      </c>
      <c r="E87" s="11">
        <v>0.23548338743337699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0.13969356482185799</v>
      </c>
      <c r="D88" s="11">
        <v>0.10010642682599601</v>
      </c>
      <c r="E88" s="11">
        <v>0.19160229955157901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9.74679593168018E-2</v>
      </c>
      <c r="D89" s="27">
        <v>7.8737742071606096E-2</v>
      </c>
      <c r="E89" s="27">
        <v>0.120073023023958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2.5659149277030401E-2</v>
      </c>
      <c r="D90" s="11">
        <v>1.0559419430783999E-2</v>
      </c>
      <c r="E90" s="11">
        <v>6.1019538270931602E-2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1.3597111996104499E-2</v>
      </c>
      <c r="D91" s="11">
        <v>3.1396252223077998E-3</v>
      </c>
      <c r="E91" s="11">
        <v>5.6898354355822703E-2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3.7911326733847402E-2</v>
      </c>
      <c r="D92" s="11">
        <v>1.5251607356334899E-2</v>
      </c>
      <c r="E92" s="11">
        <v>9.1121957134929599E-2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7.4095326752042306E-2</v>
      </c>
      <c r="D93" s="11">
        <v>3.9516097425620997E-2</v>
      </c>
      <c r="E93" s="11">
        <v>0.134690401430233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1.32889388042339E-2</v>
      </c>
      <c r="D94" s="11">
        <v>3.1655861617078101E-3</v>
      </c>
      <c r="E94" s="11">
        <v>5.4031399268992301E-2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2.1624029494437799E-2</v>
      </c>
      <c r="D95" s="11">
        <v>5.8937226237972904E-3</v>
      </c>
      <c r="E95" s="11">
        <v>7.6123498481875607E-2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0.16388439254738801</v>
      </c>
      <c r="D96" s="11">
        <v>0.126381542085267</v>
      </c>
      <c r="E96" s="11">
        <v>0.20984284240412099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7.4296514842817796E-2</v>
      </c>
      <c r="D97" s="11">
        <v>4.0774722477181703E-2</v>
      </c>
      <c r="E97" s="11">
        <v>0.13159647732983901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4.4941747008059897E-2</v>
      </c>
      <c r="D98" s="11">
        <v>2.6076382871895301E-2</v>
      </c>
      <c r="E98" s="11">
        <v>7.6385100789180205E-2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5.7761445659185902E-3</v>
      </c>
      <c r="D99" s="11">
        <v>7.4394709914827803E-4</v>
      </c>
      <c r="E99" s="11">
        <v>4.3369718830524297E-2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9.4268373534499295E-2</v>
      </c>
      <c r="D100" s="11">
        <v>5.99655057769325E-2</v>
      </c>
      <c r="E100" s="11">
        <v>0.14516375095058001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0.114523252646883</v>
      </c>
      <c r="D101" s="27">
        <v>0.10176931300021599</v>
      </c>
      <c r="E101" s="27">
        <v>0.128646622963561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0.182992322693277</v>
      </c>
      <c r="D102" s="11">
        <v>0.12634409470572999</v>
      </c>
      <c r="E102" s="11">
        <v>0.25755202111791903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0.132423151102882</v>
      </c>
      <c r="D103" s="11">
        <v>9.9050837555440294E-2</v>
      </c>
      <c r="E103" s="11">
        <v>0.17485708557388599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7.0462209825936595E-2</v>
      </c>
      <c r="D104" s="11">
        <v>5.0342150688764901E-2</v>
      </c>
      <c r="E104" s="11">
        <v>9.7795486152810696E-2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0.15669792283301501</v>
      </c>
      <c r="D105" s="11">
        <v>0.114235292661274</v>
      </c>
      <c r="E105" s="11">
        <v>0.21118128123209501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8.7096285373180801E-2</v>
      </c>
      <c r="D106" s="11">
        <v>5.35583202560573E-2</v>
      </c>
      <c r="E106" s="11">
        <v>0.13856093070352399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0.166317531140659</v>
      </c>
      <c r="D107" s="11">
        <v>0.116434041163937</v>
      </c>
      <c r="E107" s="11">
        <v>0.23196183136932999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0.164572614560789</v>
      </c>
      <c r="D108" s="11">
        <v>0.107639689628738</v>
      </c>
      <c r="E108" s="11">
        <v>0.24340478948567301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0.12827908475525601</v>
      </c>
      <c r="D109" s="11">
        <v>9.2426347759813607E-2</v>
      </c>
      <c r="E109" s="11">
        <v>0.17535224859736501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0.11770485523248</v>
      </c>
      <c r="D110" s="11">
        <v>9.2989097203050194E-2</v>
      </c>
      <c r="E110" s="11">
        <v>0.147918527485006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6.6159851939233502E-2</v>
      </c>
      <c r="D111" s="27">
        <v>5.1960371949548001E-2</v>
      </c>
      <c r="E111" s="27">
        <v>8.3896306321686501E-2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1.0538903909373599E-2</v>
      </c>
      <c r="D112" s="11">
        <v>2.5021055895174402E-3</v>
      </c>
      <c r="E112" s="11">
        <v>4.3270218743914901E-2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8.3266693102660494E-2</v>
      </c>
      <c r="D113" s="11">
        <v>6.1499516104072803E-2</v>
      </c>
      <c r="E113" s="11">
        <v>0.11182020976444799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2.2569564170313899E-2</v>
      </c>
      <c r="D114" s="11">
        <v>1.0335519060158799E-2</v>
      </c>
      <c r="E114" s="11">
        <v>4.85741561471289E-2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2.9307693556104301E-2</v>
      </c>
      <c r="D115" s="11">
        <v>8.0251021127566591E-3</v>
      </c>
      <c r="E115" s="11">
        <v>0.101269717689807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9.6187867460560503E-2</v>
      </c>
      <c r="D116" s="11">
        <v>4.3370605175033203E-2</v>
      </c>
      <c r="E116" s="11">
        <v>0.19988673300680701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0.119160401014251</v>
      </c>
      <c r="D117" s="11">
        <v>5.3833982143237702E-2</v>
      </c>
      <c r="E117" s="11">
        <v>0.24336898485844799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2.8533925254788501E-2</v>
      </c>
      <c r="D118" s="11">
        <v>1.33928967860838E-2</v>
      </c>
      <c r="E118" s="11">
        <v>5.97555509370402E-2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5.9209272056862799E-2</v>
      </c>
      <c r="D119" s="11">
        <v>2.6981962686552102E-2</v>
      </c>
      <c r="E119" s="11">
        <v>0.124984582879694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0.10845357892438599</v>
      </c>
      <c r="D120" s="27">
        <v>9.6098076015950495E-2</v>
      </c>
      <c r="E120" s="27">
        <v>0.122182919821549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0.107964798343175</v>
      </c>
      <c r="D121" s="11">
        <v>6.6271503413524099E-2</v>
      </c>
      <c r="E121" s="11">
        <v>0.17108246111845901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0.19817428004922999</v>
      </c>
      <c r="D122" s="11">
        <v>0.15977770372063599</v>
      </c>
      <c r="E122" s="11">
        <v>0.24312804260465901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0.10277674969011601</v>
      </c>
      <c r="D123" s="11">
        <v>6.8644392978417498E-2</v>
      </c>
      <c r="E123" s="11">
        <v>0.151126953665776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0.10240797559062401</v>
      </c>
      <c r="D124" s="11">
        <v>6.6758998589490803E-2</v>
      </c>
      <c r="E124" s="11">
        <v>0.153952977007284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8.0276188655667893E-2</v>
      </c>
      <c r="D125" s="11">
        <v>4.5661696403888098E-2</v>
      </c>
      <c r="E125" s="11">
        <v>0.13735406644746501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5.3022963428504599E-2</v>
      </c>
      <c r="D126" s="11">
        <v>3.0194763962647E-2</v>
      </c>
      <c r="E126" s="11">
        <v>9.1481974845738404E-2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0.12103431492698299</v>
      </c>
      <c r="D127" s="11">
        <v>8.1310799001869605E-2</v>
      </c>
      <c r="E127" s="11">
        <v>0.17643724644870101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0.101257534600268</v>
      </c>
      <c r="D128" s="11">
        <v>6.3561504017229001E-2</v>
      </c>
      <c r="E128" s="11">
        <v>0.157548470053024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6.5571929966449796E-2</v>
      </c>
      <c r="D129" s="11">
        <v>4.1882709407845199E-2</v>
      </c>
      <c r="E129" s="11">
        <v>0.101244125130607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0.116227249032515</v>
      </c>
      <c r="D130" s="11">
        <v>8.0930456100037601E-2</v>
      </c>
      <c r="E130" s="11">
        <v>0.16416849823045199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0.122812963580075</v>
      </c>
      <c r="D131" s="11">
        <v>8.0984520302550406E-2</v>
      </c>
      <c r="E131" s="11">
        <v>0.18196803316697799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0.14797580006521799</v>
      </c>
      <c r="D132" s="27">
        <v>0.12760594352587801</v>
      </c>
      <c r="E132" s="27">
        <v>0.17096009929435099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0.15810082133203299</v>
      </c>
      <c r="D133" s="11">
        <v>9.9395056235689699E-2</v>
      </c>
      <c r="E133" s="11">
        <v>0.24215693206794001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5.7356346014382803E-2</v>
      </c>
      <c r="D134" s="11">
        <v>2.0233385113893301E-2</v>
      </c>
      <c r="E134" s="11">
        <v>0.152022026196792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0.12916390423926299</v>
      </c>
      <c r="D135" s="11">
        <v>7.0497027301053505E-2</v>
      </c>
      <c r="E135" s="11">
        <v>0.22484290556137199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1.24123809272735E-2</v>
      </c>
      <c r="D136" s="11">
        <v>2.82554387999151E-3</v>
      </c>
      <c r="E136" s="11">
        <v>5.2804119646410901E-2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0.15627920479829099</v>
      </c>
      <c r="D137" s="11">
        <v>7.3517872103366702E-2</v>
      </c>
      <c r="E137" s="11">
        <v>0.30185318254839499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0.24095213624443201</v>
      </c>
      <c r="D138" s="11">
        <v>0.166240703479655</v>
      </c>
      <c r="E138" s="11">
        <v>0.335720267706548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2.5480125377682499E-2</v>
      </c>
      <c r="D139" s="11">
        <v>5.8531766032257704E-3</v>
      </c>
      <c r="E139" s="11">
        <v>0.104033324713574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0.12312656067741901</v>
      </c>
      <c r="D140" s="11">
        <v>4.2077915707441703E-2</v>
      </c>
      <c r="E140" s="11">
        <v>0.30979959331263901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0.176463091875038</v>
      </c>
      <c r="D141" s="11">
        <v>0.14162424298567799</v>
      </c>
      <c r="E141" s="11">
        <v>0.21769857919636401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0.29477702783086601</v>
      </c>
      <c r="D142" s="11">
        <v>0.20301695693339</v>
      </c>
      <c r="E142" s="11">
        <v>0.40683963785337401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1.9347848955115699E-2</v>
      </c>
      <c r="D143" s="11">
        <v>3.5391928004195601E-3</v>
      </c>
      <c r="E143" s="11">
        <v>9.8770408307937402E-2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2.46243204107977E-2</v>
      </c>
      <c r="D144" s="11">
        <v>7.1142200932504803E-3</v>
      </c>
      <c r="E144" s="11">
        <v>8.16860399450276E-2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1.1317604528808201E-2</v>
      </c>
      <c r="D145" s="27">
        <v>5.7372594808226696E-3</v>
      </c>
      <c r="E145" s="27">
        <v>2.22044567463443E-2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</v>
      </c>
      <c r="D146" s="11"/>
      <c r="E146" s="11"/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</v>
      </c>
      <c r="D147" s="11"/>
      <c r="E147" s="11"/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1.73977311078382E-2</v>
      </c>
      <c r="D150" s="11">
        <v>8.7090415777299705E-3</v>
      </c>
      <c r="E150" s="11">
        <v>3.4453525394126001E-2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5.3174884699806399E-2</v>
      </c>
      <c r="D151" s="27">
        <v>3.8926003896359397E-2</v>
      </c>
      <c r="E151" s="27">
        <v>7.2247482935143104E-2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4.5866910577319502E-2</v>
      </c>
      <c r="D152" s="11">
        <v>2.2840455662587199E-2</v>
      </c>
      <c r="E152" s="11">
        <v>8.9969955877968605E-2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7.971061026222E-3</v>
      </c>
      <c r="D153" s="11">
        <v>9.5391673961225498E-4</v>
      </c>
      <c r="E153" s="11">
        <v>6.3334884508188402E-2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4.2532749154350097E-2</v>
      </c>
      <c r="D154" s="11">
        <v>2.2566543404592299E-2</v>
      </c>
      <c r="E154" s="11">
        <v>7.8741338936478097E-2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1.7150583945401001E-2</v>
      </c>
      <c r="D155" s="11">
        <v>8.1140213743978E-3</v>
      </c>
      <c r="E155" s="11">
        <v>3.5887019361196301E-2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8.8015311607021501E-2</v>
      </c>
      <c r="D156" s="11">
        <v>5.9998983527347199E-2</v>
      </c>
      <c r="E156" s="11">
        <v>0.127341541025843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2.66877420600929E-2</v>
      </c>
      <c r="D157" s="11">
        <v>5.8020811284027196E-3</v>
      </c>
      <c r="E157" s="11">
        <v>0.114124996490041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1.6125969127213698E-2</v>
      </c>
      <c r="D158" s="11">
        <v>3.9215505017076097E-3</v>
      </c>
      <c r="E158" s="11">
        <v>6.3876557916820495E-2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7.6781979530501407E-2</v>
      </c>
      <c r="D159" s="27">
        <v>5.4393651338719103E-2</v>
      </c>
      <c r="E159" s="27">
        <v>0.107339274780075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4.6486590962593798E-2</v>
      </c>
      <c r="D160" s="11">
        <v>2.4174271230690901E-2</v>
      </c>
      <c r="E160" s="11">
        <v>8.7545141730853399E-2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8.8724153680514506E-2</v>
      </c>
      <c r="D161" s="11">
        <v>6.0114592381078601E-2</v>
      </c>
      <c r="E161" s="11">
        <v>0.129079565041433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0.27050458781674103</v>
      </c>
      <c r="D162" s="27">
        <v>0.227327250273406</v>
      </c>
      <c r="E162" s="27">
        <v>0.31850232969290798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0.139032808601605</v>
      </c>
      <c r="D163" s="11">
        <v>9.6402742717418902E-2</v>
      </c>
      <c r="E163" s="11">
        <v>0.196416479791585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0.30703749115773099</v>
      </c>
      <c r="D164" s="10">
        <v>0.25730880799639899</v>
      </c>
      <c r="E164" s="10">
        <v>0.36169643621544101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24</v>
      </c>
    </row>
    <row r="3" spans="1:6" x14ac:dyDescent="0.25">
      <c r="A3" s="1" t="s">
        <v>273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1.43110764702934E-2</v>
      </c>
      <c r="D12" s="23">
        <v>1.26320610294873E-2</v>
      </c>
      <c r="E12" s="23">
        <v>1.6209597806335001E-2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1.20081731057233E-2</v>
      </c>
      <c r="D13" s="27">
        <v>6.7677147123222699E-3</v>
      </c>
      <c r="E13" s="27">
        <v>2.1219792822168598E-2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1.20602422729467E-2</v>
      </c>
      <c r="D14" s="11">
        <v>6.8297624926464103E-3</v>
      </c>
      <c r="E14" s="11">
        <v>2.12108646914538E-2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2.14039230311521E-2</v>
      </c>
      <c r="D15" s="27">
        <v>1.31922760690721E-2</v>
      </c>
      <c r="E15" s="27">
        <v>3.4548031109577E-2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2.1787220134301202E-2</v>
      </c>
      <c r="D16" s="11">
        <v>1.15845817137454E-2</v>
      </c>
      <c r="E16" s="11">
        <v>4.0606261936980699E-2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2.21507764964172E-2</v>
      </c>
      <c r="D17" s="11">
        <v>1.15609715876512E-2</v>
      </c>
      <c r="E17" s="11">
        <v>4.2028348838506098E-2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</v>
      </c>
      <c r="D18" s="11"/>
      <c r="E18" s="11"/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2.6176375545582501E-2</v>
      </c>
      <c r="D19" s="27">
        <v>1.83299933260367E-2</v>
      </c>
      <c r="E19" s="27">
        <v>3.7254036433978399E-2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2.9445903927909599E-2</v>
      </c>
      <c r="D20" s="11">
        <v>1.9666623757426002E-2</v>
      </c>
      <c r="E20" s="11">
        <v>4.3870345579896303E-2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2.27781152174663E-2</v>
      </c>
      <c r="D21" s="11">
        <v>1.0750459557190201E-2</v>
      </c>
      <c r="E21" s="11">
        <v>4.76146645579517E-2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5.3024409679696899E-3</v>
      </c>
      <c r="D22" s="11">
        <v>6.5998962679960195E-4</v>
      </c>
      <c r="E22" s="11">
        <v>4.1252474265326203E-2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2.0492944771809199E-3</v>
      </c>
      <c r="D23" s="27">
        <v>3.9080756173049801E-4</v>
      </c>
      <c r="E23" s="27">
        <v>1.0670841093389999E-2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7.5590760261715602E-3</v>
      </c>
      <c r="D24" s="11">
        <v>9.6084470693582398E-4</v>
      </c>
      <c r="E24" s="11">
        <v>5.6888001332375197E-2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2.3920802872287399E-3</v>
      </c>
      <c r="D25" s="11">
        <v>3.2957447701882902E-4</v>
      </c>
      <c r="E25" s="11">
        <v>1.7140614572279601E-2</v>
      </c>
      <c r="F25" s="15" t="s">
        <v>112</v>
      </c>
    </row>
    <row r="26" spans="1:6" x14ac:dyDescent="0.25">
      <c r="A26" s="12" t="s">
        <v>116</v>
      </c>
      <c r="B26" t="s">
        <v>119</v>
      </c>
      <c r="C26" s="8">
        <v>0</v>
      </c>
      <c r="D26" s="11"/>
      <c r="E26" s="11"/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6.9878198059197304E-3</v>
      </c>
      <c r="D27" s="27">
        <v>3.3570903917105699E-3</v>
      </c>
      <c r="E27" s="27">
        <v>1.4488140366339899E-2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1.2750300197445099E-2</v>
      </c>
      <c r="D28" s="11">
        <v>5.1952357157649797E-3</v>
      </c>
      <c r="E28" s="11">
        <v>3.0950340570540202E-2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5.8632282473657198E-3</v>
      </c>
      <c r="D29" s="11">
        <v>1.28542747443644E-3</v>
      </c>
      <c r="E29" s="11">
        <v>2.63144241718089E-2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1.99788888813731E-3</v>
      </c>
      <c r="D30" s="11">
        <v>2.7795660867342101E-4</v>
      </c>
      <c r="E30" s="11">
        <v>1.4209107771374199E-2</v>
      </c>
      <c r="F30" s="15" t="s">
        <v>112</v>
      </c>
    </row>
    <row r="31" spans="1:6" x14ac:dyDescent="0.25">
      <c r="A31" s="12" t="s">
        <v>120</v>
      </c>
      <c r="B31" t="s">
        <v>123</v>
      </c>
      <c r="C31" s="8">
        <v>0</v>
      </c>
      <c r="D31" s="11"/>
      <c r="E31" s="11"/>
      <c r="F31" s="15" t="s">
        <v>94</v>
      </c>
    </row>
    <row r="32" spans="1:6" x14ac:dyDescent="0.25">
      <c r="A32" s="12" t="s">
        <v>120</v>
      </c>
      <c r="B32" t="s">
        <v>124</v>
      </c>
      <c r="C32" s="8">
        <v>4.0307084148205399E-3</v>
      </c>
      <c r="D32" s="11">
        <v>9.6446921598726597E-4</v>
      </c>
      <c r="E32" s="11">
        <v>1.6682351420355099E-2</v>
      </c>
      <c r="F32" s="15" t="s">
        <v>112</v>
      </c>
    </row>
    <row r="33" spans="1:6" x14ac:dyDescent="0.25">
      <c r="A33" s="28" t="s">
        <v>125</v>
      </c>
      <c r="B33" s="30" t="s">
        <v>106</v>
      </c>
      <c r="C33" s="26">
        <v>7.8347955165913603E-3</v>
      </c>
      <c r="D33" s="27">
        <v>4.8689928101730302E-3</v>
      </c>
      <c r="E33" s="27">
        <v>1.25842839376821E-2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</v>
      </c>
      <c r="D34" s="11"/>
      <c r="E34" s="11"/>
      <c r="F34" s="15" t="s">
        <v>94</v>
      </c>
    </row>
    <row r="35" spans="1:6" x14ac:dyDescent="0.25">
      <c r="A35" s="12" t="s">
        <v>125</v>
      </c>
      <c r="B35" t="s">
        <v>127</v>
      </c>
      <c r="C35" s="8">
        <v>0</v>
      </c>
      <c r="D35" s="11"/>
      <c r="E35" s="11"/>
      <c r="F35" s="15" t="s">
        <v>94</v>
      </c>
    </row>
    <row r="36" spans="1:6" x14ac:dyDescent="0.25">
      <c r="A36" s="12" t="s">
        <v>125</v>
      </c>
      <c r="B36" t="s">
        <v>128</v>
      </c>
      <c r="C36" s="8">
        <v>0</v>
      </c>
      <c r="D36" s="11"/>
      <c r="E36" s="11"/>
      <c r="F36" s="15" t="s">
        <v>94</v>
      </c>
    </row>
    <row r="37" spans="1:6" x14ac:dyDescent="0.25">
      <c r="A37" s="12" t="s">
        <v>125</v>
      </c>
      <c r="B37" t="s">
        <v>129</v>
      </c>
      <c r="C37" s="8">
        <v>1.7134552801632098E-2</v>
      </c>
      <c r="D37" s="11">
        <v>5.2164614234229099E-3</v>
      </c>
      <c r="E37" s="11">
        <v>5.4782489190571299E-2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9.6447728476573898E-3</v>
      </c>
      <c r="D38" s="11">
        <v>2.3268109985517499E-3</v>
      </c>
      <c r="E38" s="11">
        <v>3.9076704125156299E-2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2.46191853761614E-3</v>
      </c>
      <c r="D39" s="11">
        <v>3.25853691036098E-4</v>
      </c>
      <c r="E39" s="11">
        <v>1.83435641470697E-2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7.4468708217529196E-3</v>
      </c>
      <c r="D40" s="11">
        <v>2.36485925388799E-3</v>
      </c>
      <c r="E40" s="11">
        <v>2.31960461230932E-2</v>
      </c>
      <c r="F40" s="15" t="s">
        <v>112</v>
      </c>
    </row>
    <row r="41" spans="1:6" x14ac:dyDescent="0.25">
      <c r="A41" s="12" t="s">
        <v>125</v>
      </c>
      <c r="B41" t="s">
        <v>133</v>
      </c>
      <c r="C41" s="8">
        <v>0</v>
      </c>
      <c r="D41" s="11"/>
      <c r="E41" s="11"/>
      <c r="F41" s="15" t="s">
        <v>94</v>
      </c>
    </row>
    <row r="42" spans="1:6" x14ac:dyDescent="0.25">
      <c r="A42" s="12" t="s">
        <v>125</v>
      </c>
      <c r="B42" t="s">
        <v>134</v>
      </c>
      <c r="C42" s="8">
        <v>0</v>
      </c>
      <c r="D42" s="11"/>
      <c r="E42" s="11"/>
      <c r="F42" s="15" t="s">
        <v>94</v>
      </c>
    </row>
    <row r="43" spans="1:6" x14ac:dyDescent="0.25">
      <c r="A43" s="12" t="s">
        <v>125</v>
      </c>
      <c r="B43" t="s">
        <v>125</v>
      </c>
      <c r="C43" s="8">
        <v>9.3848054787730902E-3</v>
      </c>
      <c r="D43" s="11">
        <v>3.2440077867031099E-3</v>
      </c>
      <c r="E43" s="11">
        <v>2.6836950086192999E-2</v>
      </c>
      <c r="F43" s="15" t="s">
        <v>112</v>
      </c>
    </row>
    <row r="44" spans="1:6" x14ac:dyDescent="0.25">
      <c r="A44" s="12" t="s">
        <v>125</v>
      </c>
      <c r="B44" t="s">
        <v>135</v>
      </c>
      <c r="C44" s="8">
        <v>1.1437915939186E-2</v>
      </c>
      <c r="D44" s="11">
        <v>4.8235587717203E-3</v>
      </c>
      <c r="E44" s="11">
        <v>2.6877322824154601E-2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1.18471079885439E-2</v>
      </c>
      <c r="D45" s="11">
        <v>5.13826852287428E-3</v>
      </c>
      <c r="E45" s="11">
        <v>2.7077015565663901E-2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2.03391018616483E-2</v>
      </c>
      <c r="D46" s="27">
        <v>1.7023191302592298E-2</v>
      </c>
      <c r="E46" s="27">
        <v>2.4284954183575201E-2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1.6815512201710299E-2</v>
      </c>
      <c r="D47" s="11">
        <v>5.65251602650321E-3</v>
      </c>
      <c r="E47" s="11">
        <v>4.8938981157275699E-2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2.44157968609604E-2</v>
      </c>
      <c r="D48" s="11">
        <v>9.6023314920399595E-3</v>
      </c>
      <c r="E48" s="11">
        <v>6.0681732282386998E-2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4.83930768075444E-2</v>
      </c>
      <c r="D49" s="11">
        <v>1.7102434748562399E-2</v>
      </c>
      <c r="E49" s="11">
        <v>0.129396365366169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1.0917588254239E-2</v>
      </c>
      <c r="D50" s="11">
        <v>3.50522019646123E-3</v>
      </c>
      <c r="E50" s="11">
        <v>3.3478031725482402E-2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4.5227919093543296E-3</v>
      </c>
      <c r="D51" s="11">
        <v>1.4268028584493899E-3</v>
      </c>
      <c r="E51" s="11">
        <v>1.42408955812405E-2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3.3388347744714299E-3</v>
      </c>
      <c r="D52" s="11">
        <v>4.5478181456569102E-4</v>
      </c>
      <c r="E52" s="11">
        <v>2.40719860864009E-2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</v>
      </c>
      <c r="D53" s="11"/>
      <c r="E53" s="11"/>
      <c r="F53" s="15" t="s">
        <v>94</v>
      </c>
    </row>
    <row r="54" spans="1:6" x14ac:dyDescent="0.25">
      <c r="A54" s="12" t="s">
        <v>137</v>
      </c>
      <c r="B54" t="s">
        <v>145</v>
      </c>
      <c r="C54" s="8">
        <v>7.46077925452237E-3</v>
      </c>
      <c r="D54" s="11">
        <v>9.4944104363595496E-4</v>
      </c>
      <c r="E54" s="11">
        <v>5.6118977090442598E-2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3.7394942431208097E-2</v>
      </c>
      <c r="D55" s="11">
        <v>9.92237611688861E-3</v>
      </c>
      <c r="E55" s="11">
        <v>0.13087724392036501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1.6997214408007399E-2</v>
      </c>
      <c r="D56" s="11">
        <v>4.7458299251137096E-3</v>
      </c>
      <c r="E56" s="11">
        <v>5.90006974507594E-2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4.6955578026154798E-2</v>
      </c>
      <c r="D57" s="11">
        <v>2.6126547344780201E-2</v>
      </c>
      <c r="E57" s="11">
        <v>8.2975440711934897E-2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3.4784825121228997E-2</v>
      </c>
      <c r="D58" s="11">
        <v>1.6451228458861301E-2</v>
      </c>
      <c r="E58" s="11">
        <v>7.2053005748666604E-2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6.2084421717867003E-2</v>
      </c>
      <c r="D59" s="11">
        <v>2.4503747694617901E-2</v>
      </c>
      <c r="E59" s="11">
        <v>0.148525936277451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3.2633206732695499E-2</v>
      </c>
      <c r="D60" s="11">
        <v>1.2072081263526E-2</v>
      </c>
      <c r="E60" s="11">
        <v>8.5194046145541005E-2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1.7547892775169899E-2</v>
      </c>
      <c r="D61" s="11">
        <v>6.3553246420560896E-3</v>
      </c>
      <c r="E61" s="11">
        <v>4.7509576022498397E-2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4.0147938353225103E-2</v>
      </c>
      <c r="D62" s="11">
        <v>1.9349914144961899E-2</v>
      </c>
      <c r="E62" s="11">
        <v>8.1443907762363904E-2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2.1100425131023299E-2</v>
      </c>
      <c r="D63" s="11">
        <v>2.8599711320931001E-3</v>
      </c>
      <c r="E63" s="11">
        <v>0.13941082895333401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8.2795919058766404E-3</v>
      </c>
      <c r="D64" s="11">
        <v>2.64463713995255E-3</v>
      </c>
      <c r="E64" s="11">
        <v>2.5612668305265401E-2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0</v>
      </c>
      <c r="D65" s="11"/>
      <c r="E65" s="11"/>
      <c r="F65" s="15" t="s">
        <v>94</v>
      </c>
    </row>
    <row r="66" spans="1:6" x14ac:dyDescent="0.25">
      <c r="A66" s="12" t="s">
        <v>137</v>
      </c>
      <c r="B66" t="s">
        <v>157</v>
      </c>
      <c r="C66" s="8">
        <v>1.13077658970995E-2</v>
      </c>
      <c r="D66" s="11">
        <v>4.0569973422363804E-3</v>
      </c>
      <c r="E66" s="11">
        <v>3.11124706072376E-2</v>
      </c>
      <c r="F66" s="15" t="s">
        <v>112</v>
      </c>
    </row>
    <row r="67" spans="1:6" x14ac:dyDescent="0.25">
      <c r="A67" s="12" t="s">
        <v>137</v>
      </c>
      <c r="B67" t="s">
        <v>158</v>
      </c>
      <c r="C67" s="8">
        <v>1.3901000961593E-2</v>
      </c>
      <c r="D67" s="11">
        <v>6.1685185962943503E-3</v>
      </c>
      <c r="E67" s="11">
        <v>3.1023876156308298E-2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8.5435459837654507E-3</v>
      </c>
      <c r="D68" s="11">
        <v>2.0402296140548401E-3</v>
      </c>
      <c r="E68" s="11">
        <v>3.5048427668706701E-2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4.4198881562295997E-2</v>
      </c>
      <c r="D69" s="11">
        <v>1.9953692080960501E-2</v>
      </c>
      <c r="E69" s="11">
        <v>9.5046689495837403E-2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0</v>
      </c>
      <c r="D70" s="11"/>
      <c r="E70" s="11"/>
      <c r="F70" s="15" t="s">
        <v>94</v>
      </c>
    </row>
    <row r="71" spans="1:6" x14ac:dyDescent="0.25">
      <c r="A71" s="12" t="s">
        <v>137</v>
      </c>
      <c r="B71" t="s">
        <v>162</v>
      </c>
      <c r="C71" s="8">
        <v>2.7252894748900799E-2</v>
      </c>
      <c r="D71" s="11">
        <v>1.0719363839461701E-2</v>
      </c>
      <c r="E71" s="11">
        <v>6.7546530898487306E-2</v>
      </c>
      <c r="F71" s="15" t="s">
        <v>112</v>
      </c>
    </row>
    <row r="72" spans="1:6" x14ac:dyDescent="0.25">
      <c r="A72" s="12" t="s">
        <v>137</v>
      </c>
      <c r="B72" t="s">
        <v>163</v>
      </c>
      <c r="C72" s="8">
        <v>1.7113027739726901E-2</v>
      </c>
      <c r="D72" s="11">
        <v>6.1074313544294302E-3</v>
      </c>
      <c r="E72" s="11">
        <v>4.7012629778706697E-2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3.9942073571828298E-3</v>
      </c>
      <c r="D73" s="11">
        <v>5.3507076714868899E-4</v>
      </c>
      <c r="E73" s="11">
        <v>2.91635178122766E-2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2.1948691286231999E-2</v>
      </c>
      <c r="D74" s="11">
        <v>9.1140309173879906E-3</v>
      </c>
      <c r="E74" s="11">
        <v>5.1910646106108897E-2</v>
      </c>
      <c r="F74" s="15" t="s">
        <v>112</v>
      </c>
    </row>
    <row r="75" spans="1:6" x14ac:dyDescent="0.25">
      <c r="A75" s="12" t="s">
        <v>137</v>
      </c>
      <c r="B75" t="s">
        <v>166</v>
      </c>
      <c r="C75" s="8">
        <v>1.14901852439942E-2</v>
      </c>
      <c r="D75" s="11">
        <v>3.5172683318941802E-3</v>
      </c>
      <c r="E75" s="11">
        <v>3.6867394830283902E-2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1.63694926298272E-2</v>
      </c>
      <c r="D76" s="11">
        <v>6.7066516475854498E-3</v>
      </c>
      <c r="E76" s="11">
        <v>3.94021435452621E-2</v>
      </c>
      <c r="F76" s="15" t="s">
        <v>112</v>
      </c>
    </row>
    <row r="77" spans="1:6" x14ac:dyDescent="0.25">
      <c r="A77" s="12" t="s">
        <v>137</v>
      </c>
      <c r="B77" t="s">
        <v>168</v>
      </c>
      <c r="C77" s="8">
        <v>1.54325005762521E-2</v>
      </c>
      <c r="D77" s="11">
        <v>5.4642579873593602E-3</v>
      </c>
      <c r="E77" s="11">
        <v>4.2802804903247699E-2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1.8187213500917699E-3</v>
      </c>
      <c r="D78" s="11">
        <v>2.4525771293986098E-4</v>
      </c>
      <c r="E78" s="11">
        <v>1.33520062073164E-2</v>
      </c>
      <c r="F78" s="15" t="s">
        <v>112</v>
      </c>
    </row>
    <row r="79" spans="1:6" x14ac:dyDescent="0.25">
      <c r="A79" s="12" t="s">
        <v>137</v>
      </c>
      <c r="B79" t="s">
        <v>170</v>
      </c>
      <c r="C79" s="8">
        <v>5.3138617218950003E-2</v>
      </c>
      <c r="D79" s="11">
        <v>3.0680206952787701E-2</v>
      </c>
      <c r="E79" s="11">
        <v>9.0502010746310299E-2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</v>
      </c>
      <c r="D80" s="11"/>
      <c r="E80" s="11"/>
      <c r="F80" s="15" t="s">
        <v>94</v>
      </c>
    </row>
    <row r="81" spans="1:6" x14ac:dyDescent="0.25">
      <c r="A81" s="12" t="s">
        <v>137</v>
      </c>
      <c r="B81" t="s">
        <v>172</v>
      </c>
      <c r="C81" s="8">
        <v>5.4692955942526903E-3</v>
      </c>
      <c r="D81" s="11">
        <v>1.3110721057173699E-3</v>
      </c>
      <c r="E81" s="11">
        <v>2.2518456746594102E-2</v>
      </c>
      <c r="F81" s="15" t="s">
        <v>112</v>
      </c>
    </row>
    <row r="82" spans="1:6" x14ac:dyDescent="0.25">
      <c r="A82" s="12" t="s">
        <v>137</v>
      </c>
      <c r="B82" t="s">
        <v>173</v>
      </c>
      <c r="C82" s="8">
        <v>3.3076015267216798E-2</v>
      </c>
      <c r="D82" s="11">
        <v>9.8797023439747694E-3</v>
      </c>
      <c r="E82" s="11">
        <v>0.104960957670022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2.3322228896312399E-3</v>
      </c>
      <c r="D83" s="11">
        <v>3.18136956427217E-4</v>
      </c>
      <c r="E83" s="11">
        <v>1.6881910520711901E-2</v>
      </c>
      <c r="F83" s="15" t="s">
        <v>112</v>
      </c>
    </row>
    <row r="84" spans="1:6" x14ac:dyDescent="0.25">
      <c r="A84" s="12" t="s">
        <v>137</v>
      </c>
      <c r="B84" t="s">
        <v>175</v>
      </c>
      <c r="C84" s="8">
        <v>1.6312436811021801E-2</v>
      </c>
      <c r="D84" s="11">
        <v>5.1505489119828898E-3</v>
      </c>
      <c r="E84" s="11">
        <v>5.0437188517695498E-2</v>
      </c>
      <c r="F84" s="15" t="s">
        <v>112</v>
      </c>
    </row>
    <row r="85" spans="1:6" x14ac:dyDescent="0.25">
      <c r="A85" s="12" t="s">
        <v>137</v>
      </c>
      <c r="B85" t="s">
        <v>176</v>
      </c>
      <c r="C85" s="8">
        <v>3.4797574913555201E-2</v>
      </c>
      <c r="D85" s="11">
        <v>2.2088240000929901E-2</v>
      </c>
      <c r="E85" s="11">
        <v>5.4412825419092599E-2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2.4234057549618701E-2</v>
      </c>
      <c r="D86" s="11">
        <v>9.1207328750412108E-3</v>
      </c>
      <c r="E86" s="11">
        <v>6.2803333853912499E-2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2.4053850088297801E-2</v>
      </c>
      <c r="D87" s="11">
        <v>4.7969268933241802E-3</v>
      </c>
      <c r="E87" s="11">
        <v>0.111922400003431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3.5964148006832397E-2</v>
      </c>
      <c r="D88" s="11">
        <v>1.5876071009014298E-2</v>
      </c>
      <c r="E88" s="11">
        <v>7.9418584814282003E-2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4.9455559828369402E-3</v>
      </c>
      <c r="D89" s="27">
        <v>2.3314166149791802E-3</v>
      </c>
      <c r="E89" s="27">
        <v>1.0460110503299201E-2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1.6951092844976201E-2</v>
      </c>
      <c r="D90" s="11">
        <v>3.9511523422333904E-3</v>
      </c>
      <c r="E90" s="11">
        <v>6.9728710831274396E-2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0</v>
      </c>
      <c r="D92" s="11"/>
      <c r="E92" s="11"/>
      <c r="F92" s="15" t="s">
        <v>94</v>
      </c>
    </row>
    <row r="93" spans="1:6" x14ac:dyDescent="0.25">
      <c r="A93" s="12" t="s">
        <v>180</v>
      </c>
      <c r="B93" t="s">
        <v>184</v>
      </c>
      <c r="C93" s="8">
        <v>4.1756733349721702E-3</v>
      </c>
      <c r="D93" s="11">
        <v>5.6018134735911303E-4</v>
      </c>
      <c r="E93" s="11">
        <v>3.0415926316604901E-2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1.3462548633224601E-2</v>
      </c>
      <c r="D94" s="11">
        <v>1.7254859153198901E-3</v>
      </c>
      <c r="E94" s="11">
        <v>9.7258868468465598E-2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4.4927300332225396E-3</v>
      </c>
      <c r="D96" s="11">
        <v>9.5566236635423398E-4</v>
      </c>
      <c r="E96" s="11">
        <v>2.0847895149250499E-2</v>
      </c>
      <c r="F96" s="15" t="s">
        <v>112</v>
      </c>
    </row>
    <row r="97" spans="1:6" x14ac:dyDescent="0.25">
      <c r="A97" s="12" t="s">
        <v>180</v>
      </c>
      <c r="B97" t="s">
        <v>188</v>
      </c>
      <c r="C97" s="8">
        <v>0</v>
      </c>
      <c r="D97" s="11"/>
      <c r="E97" s="11"/>
      <c r="F97" s="15" t="s">
        <v>94</v>
      </c>
    </row>
    <row r="98" spans="1:6" x14ac:dyDescent="0.25">
      <c r="A98" s="12" t="s">
        <v>180</v>
      </c>
      <c r="B98" t="s">
        <v>189</v>
      </c>
      <c r="C98" s="8">
        <v>1.4903180285379699E-2</v>
      </c>
      <c r="D98" s="11">
        <v>5.4306159594647904E-3</v>
      </c>
      <c r="E98" s="11">
        <v>4.0230285323589098E-2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0</v>
      </c>
      <c r="D99" s="11"/>
      <c r="E99" s="11"/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</v>
      </c>
      <c r="D100" s="11"/>
      <c r="E100" s="11"/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9.1938979579574004E-3</v>
      </c>
      <c r="D101" s="27">
        <v>6.2878875520129204E-3</v>
      </c>
      <c r="E101" s="27">
        <v>1.34248061037631E-2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4.1922960580427798E-2</v>
      </c>
      <c r="D102" s="11">
        <v>2.02492453416863E-2</v>
      </c>
      <c r="E102" s="11">
        <v>8.4787482524730395E-2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8.2530851841657003E-3</v>
      </c>
      <c r="D103" s="11">
        <v>1.84808119035412E-3</v>
      </c>
      <c r="E103" s="11">
        <v>3.6054463297772198E-2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2.2607763037791502E-3</v>
      </c>
      <c r="D104" s="11">
        <v>5.4633942201031695E-4</v>
      </c>
      <c r="E104" s="11">
        <v>9.3051021232502303E-3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1.32601844892837E-2</v>
      </c>
      <c r="D105" s="11">
        <v>5.0668208451408901E-3</v>
      </c>
      <c r="E105" s="11">
        <v>3.4246674458279197E-2</v>
      </c>
      <c r="F105" s="15" t="s">
        <v>112</v>
      </c>
    </row>
    <row r="106" spans="1:6" x14ac:dyDescent="0.25">
      <c r="A106" s="12" t="s">
        <v>192</v>
      </c>
      <c r="B106" t="s">
        <v>192</v>
      </c>
      <c r="C106" s="8">
        <v>4.3683711194320504E-3</v>
      </c>
      <c r="D106" s="11">
        <v>5.8232117965008399E-4</v>
      </c>
      <c r="E106" s="11">
        <v>3.1982280894721E-2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0</v>
      </c>
      <c r="D107" s="11"/>
      <c r="E107" s="11"/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3.5051342115994602E-2</v>
      </c>
      <c r="D108" s="11">
        <v>1.49208987870464E-2</v>
      </c>
      <c r="E108" s="11">
        <v>8.0131412825165796E-2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1.6831432221222301E-2</v>
      </c>
      <c r="D109" s="11">
        <v>6.1070010923626999E-3</v>
      </c>
      <c r="E109" s="11">
        <v>4.5526241764266603E-2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7.3768833824850001E-3</v>
      </c>
      <c r="D110" s="11">
        <v>2.9627670100252899E-3</v>
      </c>
      <c r="E110" s="11">
        <v>1.8247070430175701E-2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6.9590072606633899E-3</v>
      </c>
      <c r="D111" s="27">
        <v>2.7444663955553802E-3</v>
      </c>
      <c r="E111" s="27">
        <v>1.7531830067484201E-2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5.3523569682702096E-3</v>
      </c>
      <c r="D112" s="11">
        <v>6.4533953133962397E-4</v>
      </c>
      <c r="E112" s="11">
        <v>4.2917306816223098E-2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9.5288081101555702E-3</v>
      </c>
      <c r="D113" s="11">
        <v>3.36069166668108E-3</v>
      </c>
      <c r="E113" s="11">
        <v>2.67142612284333E-2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</v>
      </c>
      <c r="D114" s="11"/>
      <c r="E114" s="11"/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</v>
      </c>
      <c r="D115" s="11"/>
      <c r="E115" s="11"/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9.7484817796929298E-3</v>
      </c>
      <c r="D116" s="11">
        <v>1.1937241223869399E-3</v>
      </c>
      <c r="E116" s="11">
        <v>7.5006501210316698E-2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2.1948696923313701E-3</v>
      </c>
      <c r="D118" s="11">
        <v>2.9478117414806802E-4</v>
      </c>
      <c r="E118" s="11">
        <v>1.61446810958095E-2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7.1644047022853099E-3</v>
      </c>
      <c r="D120" s="27">
        <v>4.6998196065232102E-3</v>
      </c>
      <c r="E120" s="27">
        <v>1.09072546521884E-2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1.29844336832653E-2</v>
      </c>
      <c r="D121" s="11">
        <v>4.1264103262585302E-3</v>
      </c>
      <c r="E121" s="11">
        <v>4.0092151899143703E-2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5.1556101032120697E-3</v>
      </c>
      <c r="D122" s="11">
        <v>1.6117764344960499E-3</v>
      </c>
      <c r="E122" s="11">
        <v>1.6363607652499002E-2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1.32645290358538E-3</v>
      </c>
      <c r="D123" s="11">
        <v>1.7744759821516299E-4</v>
      </c>
      <c r="E123" s="11">
        <v>9.8422360571854394E-3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1.88307196439048E-2</v>
      </c>
      <c r="D124" s="11">
        <v>6.8416382936623103E-3</v>
      </c>
      <c r="E124" s="11">
        <v>5.0755424882631399E-2</v>
      </c>
      <c r="F124" s="15" t="s">
        <v>112</v>
      </c>
    </row>
    <row r="125" spans="1:6" x14ac:dyDescent="0.25">
      <c r="A125" s="12" t="s">
        <v>210</v>
      </c>
      <c r="B125" t="s">
        <v>215</v>
      </c>
      <c r="C125" s="8">
        <v>3.9498684573304596E-3</v>
      </c>
      <c r="D125" s="11">
        <v>5.02882843723146E-4</v>
      </c>
      <c r="E125" s="11">
        <v>3.03076028458114E-2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5.9361021250207398E-3</v>
      </c>
      <c r="D126" s="11">
        <v>1.7781818208710801E-3</v>
      </c>
      <c r="E126" s="11">
        <v>1.9625335789598099E-2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2.6532339465669898E-3</v>
      </c>
      <c r="D127" s="11">
        <v>3.5074147416849701E-4</v>
      </c>
      <c r="E127" s="11">
        <v>1.97718103438232E-2</v>
      </c>
      <c r="F127" s="15" t="s">
        <v>112</v>
      </c>
    </row>
    <row r="128" spans="1:6" x14ac:dyDescent="0.25">
      <c r="A128" s="12" t="s">
        <v>210</v>
      </c>
      <c r="B128" t="s">
        <v>218</v>
      </c>
      <c r="C128" s="8">
        <v>5.27181714695657E-3</v>
      </c>
      <c r="D128" s="11">
        <v>1.28491330177383E-3</v>
      </c>
      <c r="E128" s="11">
        <v>2.1364877881192301E-2</v>
      </c>
      <c r="F128" s="15" t="s">
        <v>112</v>
      </c>
    </row>
    <row r="129" spans="1:6" x14ac:dyDescent="0.25">
      <c r="A129" s="12" t="s">
        <v>210</v>
      </c>
      <c r="B129" t="s">
        <v>219</v>
      </c>
      <c r="C129" s="8">
        <v>1.5066321784734601E-2</v>
      </c>
      <c r="D129" s="11">
        <v>5.90762548619078E-3</v>
      </c>
      <c r="E129" s="11">
        <v>3.78828165120857E-2</v>
      </c>
      <c r="F129" s="15" t="s">
        <v>112</v>
      </c>
    </row>
    <row r="130" spans="1:6" x14ac:dyDescent="0.25">
      <c r="A130" s="12" t="s">
        <v>210</v>
      </c>
      <c r="B130" t="s">
        <v>220</v>
      </c>
      <c r="C130" s="8">
        <v>3.7514723612389099E-3</v>
      </c>
      <c r="D130" s="11">
        <v>8.79300317496866E-4</v>
      </c>
      <c r="E130" s="11">
        <v>1.5856497862170301E-2</v>
      </c>
      <c r="F130" s="15" t="s">
        <v>112</v>
      </c>
    </row>
    <row r="131" spans="1:6" x14ac:dyDescent="0.25">
      <c r="A131" s="12" t="s">
        <v>210</v>
      </c>
      <c r="B131" t="s">
        <v>221</v>
      </c>
      <c r="C131" s="8">
        <v>1.3182379849442599E-3</v>
      </c>
      <c r="D131" s="11">
        <v>1.7290146724474199E-4</v>
      </c>
      <c r="E131" s="11">
        <v>9.9748382665672698E-3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9.2371713522700696E-3</v>
      </c>
      <c r="D132" s="27">
        <v>4.6881048697853698E-3</v>
      </c>
      <c r="E132" s="27">
        <v>1.81200281935242E-2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8.8266133764006299E-3</v>
      </c>
      <c r="D133" s="11">
        <v>1.12779511234931E-3</v>
      </c>
      <c r="E133" s="11">
        <v>6.5627902492910506E-2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0</v>
      </c>
      <c r="D134" s="11"/>
      <c r="E134" s="11"/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9.9702146291677698E-3</v>
      </c>
      <c r="D135" s="11">
        <v>1.29507142101024E-3</v>
      </c>
      <c r="E135" s="11">
        <v>7.2535911014280294E-2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</v>
      </c>
      <c r="D137" s="11"/>
      <c r="E137" s="11"/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</v>
      </c>
      <c r="D138" s="11"/>
      <c r="E138" s="11"/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</v>
      </c>
      <c r="D139" s="11"/>
      <c r="E139" s="11"/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</v>
      </c>
      <c r="D140" s="11"/>
      <c r="E140" s="11"/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1.17097808943467E-2</v>
      </c>
      <c r="D141" s="11">
        <v>4.3225176975739497E-3</v>
      </c>
      <c r="E141" s="11">
        <v>3.1324822564609001E-2</v>
      </c>
      <c r="F141" s="15" t="s">
        <v>112</v>
      </c>
    </row>
    <row r="142" spans="1:6" x14ac:dyDescent="0.25">
      <c r="A142" s="12" t="s">
        <v>222</v>
      </c>
      <c r="B142" t="s">
        <v>232</v>
      </c>
      <c r="C142" s="8">
        <v>9.4160009446009902E-3</v>
      </c>
      <c r="D142" s="11">
        <v>1.22594472733962E-3</v>
      </c>
      <c r="E142" s="11">
        <v>6.8564530136430102E-2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5.4213570073610599E-2</v>
      </c>
      <c r="D143" s="11">
        <v>2.0930824955378801E-2</v>
      </c>
      <c r="E143" s="11">
        <v>0.13321902743247199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6.0574644400277003E-3</v>
      </c>
      <c r="D144" s="11">
        <v>7.9525192874271204E-4</v>
      </c>
      <c r="E144" s="11">
        <v>4.4586200165128903E-2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4.9807906575351796E-3</v>
      </c>
      <c r="D145" s="27">
        <v>1.37365753590638E-3</v>
      </c>
      <c r="E145" s="27">
        <v>1.7890323037373999E-2</v>
      </c>
      <c r="F145" s="29" t="s">
        <v>112</v>
      </c>
    </row>
    <row r="146" spans="1:6" x14ac:dyDescent="0.25">
      <c r="A146" s="12" t="s">
        <v>235</v>
      </c>
      <c r="B146" t="s">
        <v>236</v>
      </c>
      <c r="C146" s="8">
        <v>0</v>
      </c>
      <c r="D146" s="11"/>
      <c r="E146" s="11"/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</v>
      </c>
      <c r="D147" s="11"/>
      <c r="E147" s="11"/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7.8549645228910402E-3</v>
      </c>
      <c r="D150" s="11">
        <v>2.0130768791644699E-3</v>
      </c>
      <c r="E150" s="11">
        <v>3.0137874376112199E-2</v>
      </c>
      <c r="F150" s="15" t="s">
        <v>112</v>
      </c>
    </row>
    <row r="151" spans="1:6" x14ac:dyDescent="0.25">
      <c r="A151" s="28" t="s">
        <v>241</v>
      </c>
      <c r="B151" s="30" t="s">
        <v>106</v>
      </c>
      <c r="C151" s="26">
        <v>4.2670202438404702E-3</v>
      </c>
      <c r="D151" s="27">
        <v>1.70721906283475E-3</v>
      </c>
      <c r="E151" s="27">
        <v>1.0624135813607201E-2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</v>
      </c>
      <c r="D152" s="11"/>
      <c r="E152" s="11"/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6.2436875312610598E-3</v>
      </c>
      <c r="D153" s="11">
        <v>7.7997710619312705E-4</v>
      </c>
      <c r="E153" s="11">
        <v>4.81367064553739E-2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</v>
      </c>
      <c r="D154" s="11"/>
      <c r="E154" s="11"/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4.6128467107955599E-3</v>
      </c>
      <c r="D155" s="11">
        <v>6.2273820492415204E-4</v>
      </c>
      <c r="E155" s="11">
        <v>3.3316712923285099E-2</v>
      </c>
      <c r="F155" s="15" t="s">
        <v>112</v>
      </c>
    </row>
    <row r="156" spans="1:6" x14ac:dyDescent="0.25">
      <c r="A156" s="12" t="s">
        <v>241</v>
      </c>
      <c r="B156" t="s">
        <v>246</v>
      </c>
      <c r="C156" s="8">
        <v>6.3672540707749503E-3</v>
      </c>
      <c r="D156" s="11">
        <v>2.0261625372738502E-3</v>
      </c>
      <c r="E156" s="11">
        <v>1.98244572033726E-2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</v>
      </c>
      <c r="D157" s="11"/>
      <c r="E157" s="11"/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6.9745803427512599E-3</v>
      </c>
      <c r="D158" s="11">
        <v>9.1114882212713999E-4</v>
      </c>
      <c r="E158" s="11">
        <v>5.1315888522351603E-2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7.7645183796827303E-3</v>
      </c>
      <c r="D159" s="27">
        <v>3.1547966967876702E-3</v>
      </c>
      <c r="E159" s="27">
        <v>1.89816094515988E-2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</v>
      </c>
      <c r="D160" s="11"/>
      <c r="E160" s="11"/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1.05047860705028E-2</v>
      </c>
      <c r="D161" s="11">
        <v>4.2958627872471504E-3</v>
      </c>
      <c r="E161" s="11">
        <v>2.5458183836217799E-2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4.1309591984824902E-2</v>
      </c>
      <c r="D162" s="27">
        <v>2.6739565387416599E-2</v>
      </c>
      <c r="E162" s="27">
        <v>6.3302263841215706E-2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1.9953788883610098E-2</v>
      </c>
      <c r="D163" s="11">
        <v>5.60160435724777E-3</v>
      </c>
      <c r="E163" s="11">
        <v>6.85437826211555E-2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4.6851201470070297E-2</v>
      </c>
      <c r="D164" s="10">
        <v>2.9671159426631701E-2</v>
      </c>
      <c r="E164" s="10">
        <v>7.3228032782931607E-2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25</v>
      </c>
    </row>
    <row r="3" spans="1:6" x14ac:dyDescent="0.25">
      <c r="A3" s="1" t="s">
        <v>274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1.3304330387260499E-2</v>
      </c>
      <c r="D12" s="23">
        <v>1.1892198944976701E-2</v>
      </c>
      <c r="E12" s="23">
        <v>1.4881619038924499E-2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5.7257873220351897E-3</v>
      </c>
      <c r="D13" s="27">
        <v>2.7085633009219599E-3</v>
      </c>
      <c r="E13" s="27">
        <v>1.20634142797166E-2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5.9724489464309397E-3</v>
      </c>
      <c r="D14" s="11">
        <v>2.8394641060184799E-3</v>
      </c>
      <c r="E14" s="11">
        <v>1.25188820563021E-2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1.41014312332231E-2</v>
      </c>
      <c r="D15" s="27">
        <v>8.45556641552247E-3</v>
      </c>
      <c r="E15" s="27">
        <v>2.34280233865733E-2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2.0429417244809199E-2</v>
      </c>
      <c r="D16" s="11">
        <v>1.04858011293008E-2</v>
      </c>
      <c r="E16" s="11">
        <v>3.9426785824082301E-2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1.3240002010644901E-2</v>
      </c>
      <c r="D17" s="11">
        <v>6.0695784005622899E-3</v>
      </c>
      <c r="E17" s="11">
        <v>2.8637289923538201E-2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</v>
      </c>
      <c r="D18" s="11"/>
      <c r="E18" s="11"/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2.3827633003603799E-2</v>
      </c>
      <c r="D19" s="27">
        <v>1.5961519110468801E-2</v>
      </c>
      <c r="E19" s="27">
        <v>3.5430727352208299E-2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3.12017063748713E-2</v>
      </c>
      <c r="D20" s="11">
        <v>2.00404059147197E-2</v>
      </c>
      <c r="E20" s="11">
        <v>4.8272970031307101E-2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8.6975190265467101E-3</v>
      </c>
      <c r="D21" s="11">
        <v>3.49738109105818E-3</v>
      </c>
      <c r="E21" s="11">
        <v>2.1463033928020198E-2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9.16595999997088E-3</v>
      </c>
      <c r="D22" s="11">
        <v>2.20788412897319E-3</v>
      </c>
      <c r="E22" s="11">
        <v>3.7233910810194802E-2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8.0374033689073008E-3</v>
      </c>
      <c r="D23" s="27">
        <v>3.6692829202627699E-3</v>
      </c>
      <c r="E23" s="27">
        <v>1.7514169635104802E-2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5.9946630287000102E-3</v>
      </c>
      <c r="D24" s="11">
        <v>7.6804522174065803E-4</v>
      </c>
      <c r="E24" s="11">
        <v>4.5180687570104003E-2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8.1485802150485596E-3</v>
      </c>
      <c r="D25" s="11">
        <v>3.0041513045076899E-3</v>
      </c>
      <c r="E25" s="11">
        <v>2.1908946056853298E-2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1.01879285852909E-2</v>
      </c>
      <c r="D26" s="11">
        <v>2.4539690491692501E-3</v>
      </c>
      <c r="E26" s="11">
        <v>4.1287496290091201E-2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1.49229313610761E-2</v>
      </c>
      <c r="D27" s="27">
        <v>8.8920468294723196E-3</v>
      </c>
      <c r="E27" s="27">
        <v>2.4941230538529501E-2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1.3378537374970099E-2</v>
      </c>
      <c r="D28" s="11">
        <v>4.6885900825795598E-3</v>
      </c>
      <c r="E28" s="11">
        <v>3.7566738926833897E-2</v>
      </c>
      <c r="F28" s="15" t="s">
        <v>112</v>
      </c>
    </row>
    <row r="29" spans="1:6" x14ac:dyDescent="0.25">
      <c r="A29" s="12" t="s">
        <v>120</v>
      </c>
      <c r="B29" t="s">
        <v>121</v>
      </c>
      <c r="C29" s="8">
        <v>5.0512560185321997E-3</v>
      </c>
      <c r="D29" s="11">
        <v>6.6930183130291005E-4</v>
      </c>
      <c r="E29" s="11">
        <v>3.7058222951143902E-2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2.0442845560813099E-2</v>
      </c>
      <c r="D30" s="11">
        <v>1.0807514047302499E-2</v>
      </c>
      <c r="E30" s="11">
        <v>3.8335549727836697E-2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</v>
      </c>
      <c r="D31" s="11"/>
      <c r="E31" s="11"/>
      <c r="F31" s="15" t="s">
        <v>94</v>
      </c>
    </row>
    <row r="32" spans="1:6" x14ac:dyDescent="0.25">
      <c r="A32" s="12" t="s">
        <v>120</v>
      </c>
      <c r="B32" t="s">
        <v>124</v>
      </c>
      <c r="C32" s="8">
        <v>1.1106730053257101E-2</v>
      </c>
      <c r="D32" s="11">
        <v>3.4910752051086399E-3</v>
      </c>
      <c r="E32" s="11">
        <v>3.4756224084753901E-2</v>
      </c>
      <c r="F32" s="15" t="s">
        <v>112</v>
      </c>
    </row>
    <row r="33" spans="1:6" x14ac:dyDescent="0.25">
      <c r="A33" s="28" t="s">
        <v>125</v>
      </c>
      <c r="B33" s="30" t="s">
        <v>106</v>
      </c>
      <c r="C33" s="26">
        <v>2.2905218901550801E-2</v>
      </c>
      <c r="D33" s="27">
        <v>1.80473732514005E-2</v>
      </c>
      <c r="E33" s="27">
        <v>2.9032000247287599E-2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9.7868304313040496E-3</v>
      </c>
      <c r="D34" s="11">
        <v>3.0645526714134499E-3</v>
      </c>
      <c r="E34" s="11">
        <v>3.0799269240739498E-2</v>
      </c>
      <c r="F34" s="15" t="s">
        <v>112</v>
      </c>
    </row>
    <row r="35" spans="1:6" x14ac:dyDescent="0.25">
      <c r="A35" s="12" t="s">
        <v>125</v>
      </c>
      <c r="B35" t="s">
        <v>127</v>
      </c>
      <c r="C35" s="8">
        <v>2.62755174833906E-2</v>
      </c>
      <c r="D35" s="11">
        <v>9.6676644361860901E-3</v>
      </c>
      <c r="E35" s="11">
        <v>6.9413882740665206E-2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0</v>
      </c>
      <c r="D36" s="11"/>
      <c r="E36" s="11"/>
      <c r="F36" s="15" t="s">
        <v>94</v>
      </c>
    </row>
    <row r="37" spans="1:6" x14ac:dyDescent="0.25">
      <c r="A37" s="12" t="s">
        <v>125</v>
      </c>
      <c r="B37" t="s">
        <v>129</v>
      </c>
      <c r="C37" s="8">
        <v>3.25977557380207E-3</v>
      </c>
      <c r="D37" s="11">
        <v>4.3892094896435E-4</v>
      </c>
      <c r="E37" s="11">
        <v>2.3778413056245298E-2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9.24939427636794E-3</v>
      </c>
      <c r="D38" s="11">
        <v>3.0858419701143198E-3</v>
      </c>
      <c r="E38" s="11">
        <v>2.7385625099484001E-2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4.0421126245006198E-2</v>
      </c>
      <c r="D39" s="11">
        <v>2.09106533118542E-2</v>
      </c>
      <c r="E39" s="11">
        <v>7.6709402579322197E-2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8.1799362383929205E-3</v>
      </c>
      <c r="D40" s="11">
        <v>2.5140222218542601E-3</v>
      </c>
      <c r="E40" s="11">
        <v>2.6278849548227599E-2</v>
      </c>
      <c r="F40" s="15" t="s">
        <v>112</v>
      </c>
    </row>
    <row r="41" spans="1:6" x14ac:dyDescent="0.25">
      <c r="A41" s="12" t="s">
        <v>125</v>
      </c>
      <c r="B41" t="s">
        <v>133</v>
      </c>
      <c r="C41" s="8">
        <v>7.0362855633316498E-2</v>
      </c>
      <c r="D41" s="11">
        <v>4.1250417333919397E-2</v>
      </c>
      <c r="E41" s="11">
        <v>0.11750326302535399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1.06690030552084E-2</v>
      </c>
      <c r="D42" s="11">
        <v>4.7512102408609298E-3</v>
      </c>
      <c r="E42" s="11">
        <v>2.3781481069886E-2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2.87691844652062E-2</v>
      </c>
      <c r="D43" s="11">
        <v>1.6747612525459098E-2</v>
      </c>
      <c r="E43" s="11">
        <v>4.8989994029356103E-2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4.5752637627614803E-3</v>
      </c>
      <c r="D44" s="11">
        <v>1.3535440686430599E-3</v>
      </c>
      <c r="E44" s="11">
        <v>1.53475043693252E-2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2.6768875212832801E-2</v>
      </c>
      <c r="D45" s="11">
        <v>1.7063846870000302E-2</v>
      </c>
      <c r="E45" s="11">
        <v>4.1759118852994603E-2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1.2463726104569301E-2</v>
      </c>
      <c r="D46" s="27">
        <v>1.02526254195703E-2</v>
      </c>
      <c r="E46" s="27">
        <v>1.51443805580253E-2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</v>
      </c>
      <c r="D47" s="11"/>
      <c r="E47" s="11"/>
      <c r="F47" s="15" t="s">
        <v>94</v>
      </c>
    </row>
    <row r="48" spans="1:6" x14ac:dyDescent="0.25">
      <c r="A48" s="12" t="s">
        <v>137</v>
      </c>
      <c r="B48" t="s">
        <v>139</v>
      </c>
      <c r="C48" s="8">
        <v>1.0238232687510101E-2</v>
      </c>
      <c r="D48" s="11">
        <v>2.4757876326939E-3</v>
      </c>
      <c r="E48" s="11">
        <v>4.1330221899265898E-2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0</v>
      </c>
      <c r="D49" s="11"/>
      <c r="E49" s="11"/>
      <c r="F49" s="15" t="s">
        <v>94</v>
      </c>
    </row>
    <row r="50" spans="1:6" x14ac:dyDescent="0.25">
      <c r="A50" s="12" t="s">
        <v>137</v>
      </c>
      <c r="B50" t="s">
        <v>141</v>
      </c>
      <c r="C50" s="8">
        <v>2.25455852988624E-2</v>
      </c>
      <c r="D50" s="11">
        <v>8.12154029769609E-3</v>
      </c>
      <c r="E50" s="11">
        <v>6.1011319297093997E-2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4.1983606576695299E-3</v>
      </c>
      <c r="D51" s="11">
        <v>1.0359070377157201E-3</v>
      </c>
      <c r="E51" s="11">
        <v>1.6852395141859801E-2</v>
      </c>
      <c r="F51" s="15" t="s">
        <v>112</v>
      </c>
    </row>
    <row r="52" spans="1:6" x14ac:dyDescent="0.25">
      <c r="A52" s="12" t="s">
        <v>137</v>
      </c>
      <c r="B52" t="s">
        <v>143</v>
      </c>
      <c r="C52" s="8">
        <v>5.66637450703464E-3</v>
      </c>
      <c r="D52" s="11">
        <v>7.3192432238543899E-4</v>
      </c>
      <c r="E52" s="11">
        <v>4.2454295954095E-2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</v>
      </c>
      <c r="D53" s="11"/>
      <c r="E53" s="11"/>
      <c r="F53" s="15" t="s">
        <v>94</v>
      </c>
    </row>
    <row r="54" spans="1:6" x14ac:dyDescent="0.25">
      <c r="A54" s="12" t="s">
        <v>137</v>
      </c>
      <c r="B54" t="s">
        <v>145</v>
      </c>
      <c r="C54" s="8">
        <v>6.5242305707469599E-3</v>
      </c>
      <c r="D54" s="11">
        <v>7.6170422679140899E-4</v>
      </c>
      <c r="E54" s="11">
        <v>5.3545909574716402E-2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7.04161291917946E-3</v>
      </c>
      <c r="D55" s="11">
        <v>1.6498190018392801E-3</v>
      </c>
      <c r="E55" s="11">
        <v>2.9533132354647901E-2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6.4255062798605602E-3</v>
      </c>
      <c r="D56" s="11">
        <v>1.4882051174667399E-3</v>
      </c>
      <c r="E56" s="11">
        <v>2.7295140113036999E-2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1.1860627089010299E-2</v>
      </c>
      <c r="D57" s="11">
        <v>4.7009756664345096E-3</v>
      </c>
      <c r="E57" s="11">
        <v>2.9600234543036601E-2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1.44269608691069E-2</v>
      </c>
      <c r="D58" s="11">
        <v>4.4906827781002103E-3</v>
      </c>
      <c r="E58" s="11">
        <v>4.5347200420937601E-2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0</v>
      </c>
      <c r="D59" s="11"/>
      <c r="E59" s="11"/>
      <c r="F59" s="15" t="s">
        <v>94</v>
      </c>
    </row>
    <row r="60" spans="1:6" x14ac:dyDescent="0.25">
      <c r="A60" s="12" t="s">
        <v>137</v>
      </c>
      <c r="B60" t="s">
        <v>151</v>
      </c>
      <c r="C60" s="8">
        <v>2.0854307420761501E-2</v>
      </c>
      <c r="D60" s="11">
        <v>6.3693191349657504E-3</v>
      </c>
      <c r="E60" s="11">
        <v>6.6089739108049994E-2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8.6300142338049095E-3</v>
      </c>
      <c r="D61" s="11">
        <v>2.0574896219295699E-3</v>
      </c>
      <c r="E61" s="11">
        <v>3.5452194127646601E-2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7.66258455086989E-2</v>
      </c>
      <c r="D62" s="11">
        <v>5.02596765456556E-2</v>
      </c>
      <c r="E62" s="11">
        <v>0.115146722902009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6.2979096071592106E-2</v>
      </c>
      <c r="D63" s="11">
        <v>2.6391917825383301E-2</v>
      </c>
      <c r="E63" s="11">
        <v>0.14284551487897801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</v>
      </c>
      <c r="D64" s="11"/>
      <c r="E64" s="11"/>
      <c r="F64" s="15" t="s">
        <v>94</v>
      </c>
    </row>
    <row r="65" spans="1:6" x14ac:dyDescent="0.25">
      <c r="A65" s="12" t="s">
        <v>137</v>
      </c>
      <c r="B65" t="s">
        <v>156</v>
      </c>
      <c r="C65" s="8">
        <v>6.9895009220362998E-3</v>
      </c>
      <c r="D65" s="11">
        <v>9.2380872860206001E-4</v>
      </c>
      <c r="E65" s="11">
        <v>5.0855011803369002E-2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2.0947674022078901E-2</v>
      </c>
      <c r="D66" s="11">
        <v>8.23793603795764E-3</v>
      </c>
      <c r="E66" s="11">
        <v>5.2233626502692997E-2</v>
      </c>
      <c r="F66" s="15" t="s">
        <v>112</v>
      </c>
    </row>
    <row r="67" spans="1:6" x14ac:dyDescent="0.25">
      <c r="A67" s="12" t="s">
        <v>137</v>
      </c>
      <c r="B67" t="s">
        <v>158</v>
      </c>
      <c r="C67" s="8">
        <v>1.0027371475562199E-2</v>
      </c>
      <c r="D67" s="11">
        <v>2.53245766115048E-3</v>
      </c>
      <c r="E67" s="11">
        <v>3.8840075728319802E-2</v>
      </c>
      <c r="F67" s="15" t="s">
        <v>112</v>
      </c>
    </row>
    <row r="68" spans="1:6" x14ac:dyDescent="0.25">
      <c r="A68" s="12" t="s">
        <v>137</v>
      </c>
      <c r="B68" t="s">
        <v>159</v>
      </c>
      <c r="C68" s="8">
        <v>3.35299301742694E-3</v>
      </c>
      <c r="D68" s="11">
        <v>4.4429671565039902E-4</v>
      </c>
      <c r="E68" s="11">
        <v>2.4831119313299E-2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4.2637436414442696E-3</v>
      </c>
      <c r="D69" s="11">
        <v>5.94720126283769E-4</v>
      </c>
      <c r="E69" s="11">
        <v>2.98911749763612E-2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2.3620805111987E-3</v>
      </c>
      <c r="D70" s="11">
        <v>3.0672605502253102E-4</v>
      </c>
      <c r="E70" s="11">
        <v>1.7943050167657699E-2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8.98982594603457E-3</v>
      </c>
      <c r="D71" s="11">
        <v>2.11563734377083E-3</v>
      </c>
      <c r="E71" s="11">
        <v>3.7363508794890199E-2</v>
      </c>
      <c r="F71" s="15" t="s">
        <v>112</v>
      </c>
    </row>
    <row r="72" spans="1:6" x14ac:dyDescent="0.25">
      <c r="A72" s="12" t="s">
        <v>137</v>
      </c>
      <c r="B72" t="s">
        <v>163</v>
      </c>
      <c r="C72" s="8">
        <v>1.2758122635720801E-2</v>
      </c>
      <c r="D72" s="11">
        <v>3.8456877247107402E-3</v>
      </c>
      <c r="E72" s="11">
        <v>4.1465486454262297E-2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1.65584977394806E-2</v>
      </c>
      <c r="D73" s="11">
        <v>6.3114671626958302E-3</v>
      </c>
      <c r="E73" s="11">
        <v>4.2726826931410201E-2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3.4786043941887897E-2</v>
      </c>
      <c r="D74" s="11">
        <v>1.7331487093949102E-2</v>
      </c>
      <c r="E74" s="11">
        <v>6.8592089282448102E-2</v>
      </c>
      <c r="F74" s="15" t="s">
        <v>112</v>
      </c>
    </row>
    <row r="75" spans="1:6" x14ac:dyDescent="0.25">
      <c r="A75" s="12" t="s">
        <v>137</v>
      </c>
      <c r="B75" t="s">
        <v>166</v>
      </c>
      <c r="C75" s="8">
        <v>8.3925345671976691E-3</v>
      </c>
      <c r="D75" s="11">
        <v>1.1312281745034299E-3</v>
      </c>
      <c r="E75" s="11">
        <v>5.9487986792794198E-2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6.9254399042992998E-3</v>
      </c>
      <c r="D76" s="11">
        <v>2.5050386823016798E-3</v>
      </c>
      <c r="E76" s="11">
        <v>1.8997540848619401E-2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2.69115180722262E-3</v>
      </c>
      <c r="D77" s="11">
        <v>3.48083284712469E-4</v>
      </c>
      <c r="E77" s="11">
        <v>2.04830506687355E-2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1.0706390897826001E-2</v>
      </c>
      <c r="D78" s="11">
        <v>2.4719829633810101E-3</v>
      </c>
      <c r="E78" s="11">
        <v>4.5129437278716301E-2</v>
      </c>
      <c r="F78" s="15" t="s">
        <v>112</v>
      </c>
    </row>
    <row r="79" spans="1:6" x14ac:dyDescent="0.25">
      <c r="A79" s="12" t="s">
        <v>137</v>
      </c>
      <c r="B79" t="s">
        <v>170</v>
      </c>
      <c r="C79" s="8">
        <v>2.1271862118479399E-2</v>
      </c>
      <c r="D79" s="11">
        <v>9.2370243387122093E-3</v>
      </c>
      <c r="E79" s="11">
        <v>4.8223584640410398E-2</v>
      </c>
      <c r="F79" s="15" t="s">
        <v>112</v>
      </c>
    </row>
    <row r="80" spans="1:6" x14ac:dyDescent="0.25">
      <c r="A80" s="12" t="s">
        <v>137</v>
      </c>
      <c r="B80" t="s">
        <v>171</v>
      </c>
      <c r="C80" s="8">
        <v>0</v>
      </c>
      <c r="D80" s="11"/>
      <c r="E80" s="11"/>
      <c r="F80" s="15" t="s">
        <v>94</v>
      </c>
    </row>
    <row r="81" spans="1:6" x14ac:dyDescent="0.25">
      <c r="A81" s="12" t="s">
        <v>137</v>
      </c>
      <c r="B81" t="s">
        <v>172</v>
      </c>
      <c r="C81" s="8">
        <v>6.2576451734650202E-3</v>
      </c>
      <c r="D81" s="11">
        <v>1.5249784142275301E-3</v>
      </c>
      <c r="E81" s="11">
        <v>2.5305577670054601E-2</v>
      </c>
      <c r="F81" s="15" t="s">
        <v>112</v>
      </c>
    </row>
    <row r="82" spans="1:6" x14ac:dyDescent="0.25">
      <c r="A82" s="12" t="s">
        <v>137</v>
      </c>
      <c r="B82" t="s">
        <v>173</v>
      </c>
      <c r="C82" s="8">
        <v>1.4336292293376501E-2</v>
      </c>
      <c r="D82" s="11">
        <v>3.5439455384353299E-3</v>
      </c>
      <c r="E82" s="11">
        <v>5.6142738697300298E-2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9.9672678232613308E-3</v>
      </c>
      <c r="D83" s="11">
        <v>3.3972838866061501E-3</v>
      </c>
      <c r="E83" s="11">
        <v>2.88747751842422E-2</v>
      </c>
      <c r="F83" s="15" t="s">
        <v>112</v>
      </c>
    </row>
    <row r="84" spans="1:6" x14ac:dyDescent="0.25">
      <c r="A84" s="12" t="s">
        <v>137</v>
      </c>
      <c r="B84" t="s">
        <v>175</v>
      </c>
      <c r="C84" s="8">
        <v>0</v>
      </c>
      <c r="D84" s="11"/>
      <c r="E84" s="11"/>
      <c r="F84" s="15" t="s">
        <v>94</v>
      </c>
    </row>
    <row r="85" spans="1:6" x14ac:dyDescent="0.25">
      <c r="A85" s="12" t="s">
        <v>137</v>
      </c>
      <c r="B85" t="s">
        <v>176</v>
      </c>
      <c r="C85" s="8">
        <v>1.9264806418884801E-2</v>
      </c>
      <c r="D85" s="11">
        <v>1.08209388313955E-2</v>
      </c>
      <c r="E85" s="11">
        <v>3.4070702613816603E-2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9.4886114360442607E-3</v>
      </c>
      <c r="D86" s="11">
        <v>2.28585749750378E-3</v>
      </c>
      <c r="E86" s="11">
        <v>3.8511245387915401E-2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3.4627431132984901E-2</v>
      </c>
      <c r="D87" s="11">
        <v>1.3206296980374E-2</v>
      </c>
      <c r="E87" s="11">
        <v>8.7706269766059303E-2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2.2339503405127401E-2</v>
      </c>
      <c r="D88" s="11">
        <v>1.1062667568422099E-2</v>
      </c>
      <c r="E88" s="11">
        <v>4.4593150368014201E-2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5.6789204746394099E-3</v>
      </c>
      <c r="D89" s="27">
        <v>2.32049038959313E-3</v>
      </c>
      <c r="E89" s="27">
        <v>1.3830601921382E-2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</v>
      </c>
      <c r="D90" s="11"/>
      <c r="E90" s="11"/>
      <c r="F90" s="15" t="s">
        <v>94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0</v>
      </c>
      <c r="D92" s="11"/>
      <c r="E92" s="11"/>
      <c r="F92" s="15" t="s">
        <v>94</v>
      </c>
    </row>
    <row r="93" spans="1:6" x14ac:dyDescent="0.25">
      <c r="A93" s="12" t="s">
        <v>180</v>
      </c>
      <c r="B93" t="s">
        <v>184</v>
      </c>
      <c r="C93" s="8">
        <v>8.1696001865324101E-3</v>
      </c>
      <c r="D93" s="11">
        <v>1.9636616334004001E-3</v>
      </c>
      <c r="E93" s="11">
        <v>3.3333665174594601E-2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0</v>
      </c>
      <c r="D94" s="11"/>
      <c r="E94" s="11"/>
      <c r="F94" s="15" t="s">
        <v>94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9.7628204036399307E-3</v>
      </c>
      <c r="D96" s="11">
        <v>3.3407743797742302E-3</v>
      </c>
      <c r="E96" s="11">
        <v>2.81810425014021E-2</v>
      </c>
      <c r="F96" s="15" t="s">
        <v>112</v>
      </c>
    </row>
    <row r="97" spans="1:6" x14ac:dyDescent="0.25">
      <c r="A97" s="12" t="s">
        <v>180</v>
      </c>
      <c r="B97" t="s">
        <v>188</v>
      </c>
      <c r="C97" s="8">
        <v>0</v>
      </c>
      <c r="D97" s="11"/>
      <c r="E97" s="11"/>
      <c r="F97" s="15" t="s">
        <v>94</v>
      </c>
    </row>
    <row r="98" spans="1:6" x14ac:dyDescent="0.25">
      <c r="A98" s="12" t="s">
        <v>180</v>
      </c>
      <c r="B98" t="s">
        <v>189</v>
      </c>
      <c r="C98" s="8">
        <v>0</v>
      </c>
      <c r="D98" s="11"/>
      <c r="E98" s="11"/>
      <c r="F98" s="15" t="s">
        <v>94</v>
      </c>
    </row>
    <row r="99" spans="1:6" x14ac:dyDescent="0.25">
      <c r="A99" s="12" t="s">
        <v>180</v>
      </c>
      <c r="B99" t="s">
        <v>190</v>
      </c>
      <c r="C99" s="8">
        <v>0</v>
      </c>
      <c r="D99" s="11"/>
      <c r="E99" s="11"/>
      <c r="F99" s="15" t="s">
        <v>94</v>
      </c>
    </row>
    <row r="100" spans="1:6" x14ac:dyDescent="0.25">
      <c r="A100" s="12" t="s">
        <v>180</v>
      </c>
      <c r="B100" t="s">
        <v>191</v>
      </c>
      <c r="C100" s="8">
        <v>1.38456580751684E-2</v>
      </c>
      <c r="D100" s="11">
        <v>2.6251327938906399E-3</v>
      </c>
      <c r="E100" s="11">
        <v>6.9675340203493905E-2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4.67406848412178E-3</v>
      </c>
      <c r="D101" s="27">
        <v>2.6334698401702101E-3</v>
      </c>
      <c r="E101" s="27">
        <v>8.2827360035745805E-3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</v>
      </c>
      <c r="D102" s="11"/>
      <c r="E102" s="11"/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</v>
      </c>
      <c r="D103" s="11"/>
      <c r="E103" s="11"/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5.9740211494016902E-3</v>
      </c>
      <c r="D104" s="11">
        <v>2.14184759913806E-3</v>
      </c>
      <c r="E104" s="11">
        <v>1.6548972125609001E-2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8.6466418931482793E-3</v>
      </c>
      <c r="D105" s="11">
        <v>2.6426283893659398E-3</v>
      </c>
      <c r="E105" s="11">
        <v>2.7909957899899699E-2</v>
      </c>
      <c r="F105" s="15" t="s">
        <v>112</v>
      </c>
    </row>
    <row r="106" spans="1:6" x14ac:dyDescent="0.25">
      <c r="A106" s="12" t="s">
        <v>192</v>
      </c>
      <c r="B106" t="s">
        <v>192</v>
      </c>
      <c r="C106" s="8">
        <v>3.9670150936250998E-3</v>
      </c>
      <c r="D106" s="11">
        <v>5.2084040088076202E-4</v>
      </c>
      <c r="E106" s="11">
        <v>2.9541088575889801E-2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0</v>
      </c>
      <c r="D107" s="11"/>
      <c r="E107" s="11"/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2.61892291591611E-3</v>
      </c>
      <c r="D108" s="11">
        <v>3.3762196152427299E-4</v>
      </c>
      <c r="E108" s="11">
        <v>2.0006406051943499E-2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0</v>
      </c>
      <c r="D109" s="11"/>
      <c r="E109" s="11"/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5.3818303608780703E-3</v>
      </c>
      <c r="D110" s="11">
        <v>1.99474328852726E-3</v>
      </c>
      <c r="E110" s="11">
        <v>1.44370157955824E-2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1.18281658857917E-2</v>
      </c>
      <c r="D111" s="27">
        <v>6.2166438494497198E-3</v>
      </c>
      <c r="E111" s="27">
        <v>2.2390864116431701E-2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</v>
      </c>
      <c r="D112" s="11"/>
      <c r="E112" s="11"/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1.66778529173091E-2</v>
      </c>
      <c r="D113" s="11">
        <v>8.1053473927568797E-3</v>
      </c>
      <c r="E113" s="11">
        <v>3.4006108274577902E-2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1.8978941410958E-3</v>
      </c>
      <c r="D114" s="11">
        <v>2.3652545510787699E-4</v>
      </c>
      <c r="E114" s="11">
        <v>1.5053109446632299E-2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0</v>
      </c>
      <c r="D115" s="11"/>
      <c r="E115" s="11"/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1.14032646662513E-2</v>
      </c>
      <c r="D118" s="11">
        <v>3.11600851129014E-3</v>
      </c>
      <c r="E118" s="11">
        <v>4.0828400151257403E-2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1.1871694233638701E-2</v>
      </c>
      <c r="D120" s="27">
        <v>8.1668696008931202E-3</v>
      </c>
      <c r="E120" s="27">
        <v>1.7227985404404799E-2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2.9249535903734E-3</v>
      </c>
      <c r="D121" s="11">
        <v>3.80053111576779E-4</v>
      </c>
      <c r="E121" s="11">
        <v>2.2133617555912501E-2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1.41122358016576E-2</v>
      </c>
      <c r="D122" s="11">
        <v>6.9714374786484503E-3</v>
      </c>
      <c r="E122" s="11">
        <v>2.8358430173402598E-2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5.3873169185372997E-3</v>
      </c>
      <c r="D123" s="11">
        <v>1.3038505114575101E-3</v>
      </c>
      <c r="E123" s="11">
        <v>2.1978153023809802E-2</v>
      </c>
      <c r="F123" s="15" t="s">
        <v>112</v>
      </c>
    </row>
    <row r="124" spans="1:6" x14ac:dyDescent="0.25">
      <c r="A124" s="12" t="s">
        <v>210</v>
      </c>
      <c r="B124" t="s">
        <v>214</v>
      </c>
      <c r="C124" s="8">
        <v>4.5496991663218703E-3</v>
      </c>
      <c r="D124" s="11">
        <v>1.06669843622191E-3</v>
      </c>
      <c r="E124" s="11">
        <v>1.91870073369418E-2</v>
      </c>
      <c r="F124" s="15" t="s">
        <v>112</v>
      </c>
    </row>
    <row r="125" spans="1:6" x14ac:dyDescent="0.25">
      <c r="A125" s="12" t="s">
        <v>210</v>
      </c>
      <c r="B125" t="s">
        <v>215</v>
      </c>
      <c r="C125" s="8">
        <v>3.27274294892763E-3</v>
      </c>
      <c r="D125" s="11">
        <v>4.1684603259129198E-4</v>
      </c>
      <c r="E125" s="11">
        <v>2.5201660606326799E-2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2.7069450429803899E-2</v>
      </c>
      <c r="D126" s="11">
        <v>1.24607815511679E-2</v>
      </c>
      <c r="E126" s="11">
        <v>5.7802448773997997E-2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3.0391404266233201E-3</v>
      </c>
      <c r="D127" s="11">
        <v>4.0294100145292603E-4</v>
      </c>
      <c r="E127" s="11">
        <v>2.25336042342105E-2</v>
      </c>
      <c r="F127" s="15" t="s">
        <v>112</v>
      </c>
    </row>
    <row r="128" spans="1:6" x14ac:dyDescent="0.25">
      <c r="A128" s="12" t="s">
        <v>210</v>
      </c>
      <c r="B128" t="s">
        <v>218</v>
      </c>
      <c r="C128" s="8">
        <v>5.1662604954073798E-3</v>
      </c>
      <c r="D128" s="11">
        <v>1.1621236392395701E-3</v>
      </c>
      <c r="E128" s="11">
        <v>2.26538827626603E-2</v>
      </c>
      <c r="F128" s="15" t="s">
        <v>112</v>
      </c>
    </row>
    <row r="129" spans="1:6" x14ac:dyDescent="0.25">
      <c r="A129" s="12" t="s">
        <v>210</v>
      </c>
      <c r="B129" t="s">
        <v>219</v>
      </c>
      <c r="C129" s="8">
        <v>1.42266575317339E-2</v>
      </c>
      <c r="D129" s="11">
        <v>6.24479994659309E-3</v>
      </c>
      <c r="E129" s="11">
        <v>3.20812585971047E-2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1.6632104338844898E-2</v>
      </c>
      <c r="D130" s="11">
        <v>5.90647669669079E-3</v>
      </c>
      <c r="E130" s="11">
        <v>4.5934530070552003E-2</v>
      </c>
      <c r="F130" s="15" t="s">
        <v>112</v>
      </c>
    </row>
    <row r="131" spans="1:6" x14ac:dyDescent="0.25">
      <c r="A131" s="12" t="s">
        <v>210</v>
      </c>
      <c r="B131" t="s">
        <v>221</v>
      </c>
      <c r="C131" s="8">
        <v>0</v>
      </c>
      <c r="D131" s="11"/>
      <c r="E131" s="11"/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1.42337021604786E-2</v>
      </c>
      <c r="D132" s="27">
        <v>8.4123195790469507E-3</v>
      </c>
      <c r="E132" s="27">
        <v>2.3986075103925801E-2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</v>
      </c>
      <c r="D133" s="11"/>
      <c r="E133" s="11"/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</v>
      </c>
      <c r="D134" s="11"/>
      <c r="E134" s="11"/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</v>
      </c>
      <c r="D135" s="11"/>
      <c r="E135" s="11"/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1.8481437104960401E-2</v>
      </c>
      <c r="D137" s="11">
        <v>4.6398770957769902E-3</v>
      </c>
      <c r="E137" s="11">
        <v>7.0682563004581103E-2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2.9921279935338701E-2</v>
      </c>
      <c r="D138" s="11">
        <v>9.7551248184463094E-3</v>
      </c>
      <c r="E138" s="11">
        <v>8.8068087553376501E-2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0</v>
      </c>
      <c r="D139" s="11"/>
      <c r="E139" s="11"/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</v>
      </c>
      <c r="D140" s="11"/>
      <c r="E140" s="11"/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2.13744778411422E-2</v>
      </c>
      <c r="D141" s="11">
        <v>1.08566635374667E-2</v>
      </c>
      <c r="E141" s="11">
        <v>4.1652752286472E-2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1.1009022912367701E-2</v>
      </c>
      <c r="D142" s="11">
        <v>1.3504061744157301E-3</v>
      </c>
      <c r="E142" s="11">
        <v>8.3942932470177201E-2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7.0242664681126497E-3</v>
      </c>
      <c r="D143" s="11">
        <v>8.4759893724479596E-4</v>
      </c>
      <c r="E143" s="11">
        <v>5.5702520778728698E-2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5.61256585404142E-3</v>
      </c>
      <c r="D144" s="11">
        <v>7.4095772876619495E-4</v>
      </c>
      <c r="E144" s="11">
        <v>4.1193370410689802E-2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8.5292526480389205E-3</v>
      </c>
      <c r="D145" s="27">
        <v>3.4827189899577001E-3</v>
      </c>
      <c r="E145" s="27">
        <v>2.0736156774002399E-2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</v>
      </c>
      <c r="D146" s="11"/>
      <c r="E146" s="11"/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8.0120670516770996E-3</v>
      </c>
      <c r="D147" s="11">
        <v>1.02742145536446E-3</v>
      </c>
      <c r="E147" s="11">
        <v>5.9644884226537201E-2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1.1886524735879299E-2</v>
      </c>
      <c r="D150" s="11">
        <v>4.5224380010303201E-3</v>
      </c>
      <c r="E150" s="11">
        <v>3.0870028580950299E-2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1.19732046422323E-2</v>
      </c>
      <c r="D151" s="27">
        <v>6.7966666895120896E-3</v>
      </c>
      <c r="E151" s="27">
        <v>2.10089469217885E-2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6.0367018469414998E-3</v>
      </c>
      <c r="D152" s="11">
        <v>7.88961291576959E-4</v>
      </c>
      <c r="E152" s="11">
        <v>4.4630490506804198E-2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0</v>
      </c>
      <c r="D153" s="11"/>
      <c r="E153" s="11"/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8.0722594671058506E-3</v>
      </c>
      <c r="D154" s="11">
        <v>1.9054464897904E-3</v>
      </c>
      <c r="E154" s="11">
        <v>3.3527008499462503E-2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2.1159655307843101E-2</v>
      </c>
      <c r="D155" s="11">
        <v>8.6052883211889097E-3</v>
      </c>
      <c r="E155" s="11">
        <v>5.1085953336346399E-2</v>
      </c>
      <c r="F155" s="15" t="s">
        <v>112</v>
      </c>
    </row>
    <row r="156" spans="1:6" x14ac:dyDescent="0.25">
      <c r="A156" s="12" t="s">
        <v>241</v>
      </c>
      <c r="B156" t="s">
        <v>246</v>
      </c>
      <c r="C156" s="8">
        <v>7.65272729814082E-3</v>
      </c>
      <c r="D156" s="11">
        <v>2.8079128345776302E-3</v>
      </c>
      <c r="E156" s="11">
        <v>2.0683470025516099E-2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4.0303246494886202E-2</v>
      </c>
      <c r="D157" s="11">
        <v>1.5435820642245499E-2</v>
      </c>
      <c r="E157" s="11">
        <v>0.101118110977949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</v>
      </c>
      <c r="D158" s="11"/>
      <c r="E158" s="11"/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5.7239930577508398E-3</v>
      </c>
      <c r="D159" s="27">
        <v>1.8359734360985801E-3</v>
      </c>
      <c r="E159" s="27">
        <v>1.76996267282809E-2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6.4913982381446496E-3</v>
      </c>
      <c r="D160" s="11">
        <v>8.6849532622581605E-4</v>
      </c>
      <c r="E160" s="11">
        <v>4.6813004945845997E-2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4.7963227099917004E-3</v>
      </c>
      <c r="D161" s="11">
        <v>1.16684665898826E-3</v>
      </c>
      <c r="E161" s="11">
        <v>1.9494937628643901E-2</v>
      </c>
      <c r="F161" s="15" t="s">
        <v>112</v>
      </c>
    </row>
    <row r="162" spans="1:6" x14ac:dyDescent="0.25">
      <c r="A162" s="28" t="s">
        <v>251</v>
      </c>
      <c r="B162" s="30" t="s">
        <v>106</v>
      </c>
      <c r="C162" s="26">
        <v>1.9022402409898099E-2</v>
      </c>
      <c r="D162" s="27">
        <v>1.10364438759399E-2</v>
      </c>
      <c r="E162" s="27">
        <v>3.2596526322804201E-2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</v>
      </c>
      <c r="D163" s="11"/>
      <c r="E163" s="11"/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2.2880013056155099E-2</v>
      </c>
      <c r="D164" s="10">
        <v>1.3281591840724499E-2</v>
      </c>
      <c r="E164" s="10">
        <v>3.9139925177522301E-2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26</v>
      </c>
    </row>
    <row r="3" spans="1:6" x14ac:dyDescent="0.25">
      <c r="A3" s="1" t="s">
        <v>275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1.63843700479731E-2</v>
      </c>
      <c r="D12" s="23">
        <v>1.4809247386598201E-2</v>
      </c>
      <c r="E12" s="23">
        <v>1.8123941969332601E-2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3.5848391523203002E-2</v>
      </c>
      <c r="D13" s="27">
        <v>2.50874300565599E-2</v>
      </c>
      <c r="E13" s="27">
        <v>5.0983756275605599E-2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3.6450740045312999E-2</v>
      </c>
      <c r="D14" s="11">
        <v>2.55623011755487E-2</v>
      </c>
      <c r="E14" s="11">
        <v>5.1730962194803901E-2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5.8491348446548998E-2</v>
      </c>
      <c r="D15" s="27">
        <v>4.5355323774511999E-2</v>
      </c>
      <c r="E15" s="27">
        <v>7.51324678225197E-2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2.32225245317224E-2</v>
      </c>
      <c r="D16" s="11">
        <v>1.3563052365587301E-2</v>
      </c>
      <c r="E16" s="11">
        <v>3.9486003365226001E-2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8.8531257121753804E-2</v>
      </c>
      <c r="D17" s="11">
        <v>6.6812839652454506E-2</v>
      </c>
      <c r="E17" s="11">
        <v>0.116428718770613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3.63184589433037E-3</v>
      </c>
      <c r="D18" s="11">
        <v>4.3688084153507302E-4</v>
      </c>
      <c r="E18" s="11">
        <v>2.95023664188994E-2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2.8307212037363801E-2</v>
      </c>
      <c r="D19" s="27">
        <v>1.9589360355384E-2</v>
      </c>
      <c r="E19" s="27">
        <v>4.0743537328386002E-2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2.9321145286900999E-2</v>
      </c>
      <c r="D20" s="11">
        <v>1.8308588096626801E-2</v>
      </c>
      <c r="E20" s="11">
        <v>4.6642994186890101E-2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2.0592189151918801E-2</v>
      </c>
      <c r="D21" s="11">
        <v>9.8240385245581905E-3</v>
      </c>
      <c r="E21" s="11">
        <v>4.2654883426899097E-2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7.0449639389236096E-2</v>
      </c>
      <c r="D22" s="11">
        <v>4.0778103941649303E-2</v>
      </c>
      <c r="E22" s="11">
        <v>0.11903203851420401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1.87602849082384E-2</v>
      </c>
      <c r="D23" s="27">
        <v>9.7329139278239506E-3</v>
      </c>
      <c r="E23" s="27">
        <v>3.5857444733166099E-2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8.7364209436918503E-3</v>
      </c>
      <c r="D24" s="11">
        <v>1.09829861882641E-3</v>
      </c>
      <c r="E24" s="11">
        <v>6.5984964324679193E-2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1.9549748535927499E-2</v>
      </c>
      <c r="D25" s="11">
        <v>9.3882424706132703E-3</v>
      </c>
      <c r="E25" s="11">
        <v>4.0262689859246602E-2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1.47177347424733E-2</v>
      </c>
      <c r="D26" s="11">
        <v>2.59092227220899E-3</v>
      </c>
      <c r="E26" s="11">
        <v>7.9102605358029598E-2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3.3974503124894598E-2</v>
      </c>
      <c r="D27" s="27">
        <v>2.3796257056232201E-2</v>
      </c>
      <c r="E27" s="27">
        <v>4.8290877652654898E-2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3.45554369831799E-2</v>
      </c>
      <c r="D28" s="11">
        <v>1.9505055241158802E-2</v>
      </c>
      <c r="E28" s="11">
        <v>6.0502314037551401E-2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</v>
      </c>
      <c r="D29" s="11"/>
      <c r="E29" s="11"/>
      <c r="F29" s="15" t="s">
        <v>94</v>
      </c>
    </row>
    <row r="30" spans="1:6" x14ac:dyDescent="0.25">
      <c r="A30" s="12" t="s">
        <v>120</v>
      </c>
      <c r="B30" t="s">
        <v>122</v>
      </c>
      <c r="C30" s="8">
        <v>4.5761078494592301E-2</v>
      </c>
      <c r="D30" s="11">
        <v>2.6902757183580501E-2</v>
      </c>
      <c r="E30" s="11">
        <v>7.6795473887206506E-2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1.4949364959745699E-2</v>
      </c>
      <c r="D31" s="11">
        <v>4.4289974642278797E-3</v>
      </c>
      <c r="E31" s="11">
        <v>4.9223622156435602E-2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1.9106885544293899E-2</v>
      </c>
      <c r="D32" s="11">
        <v>9.4359941572184393E-3</v>
      </c>
      <c r="E32" s="11">
        <v>3.8306119947901798E-2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2.5158133565247799E-2</v>
      </c>
      <c r="D33" s="27">
        <v>2.0097855905620399E-2</v>
      </c>
      <c r="E33" s="27">
        <v>3.1451603929797699E-2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6.9670326250147296E-2</v>
      </c>
      <c r="D34" s="11">
        <v>3.92434044079399E-2</v>
      </c>
      <c r="E34" s="11">
        <v>0.120724059362707</v>
      </c>
      <c r="F34" s="15" t="s">
        <v>112</v>
      </c>
    </row>
    <row r="35" spans="1:6" x14ac:dyDescent="0.25">
      <c r="A35" s="12" t="s">
        <v>125</v>
      </c>
      <c r="B35" t="s">
        <v>127</v>
      </c>
      <c r="C35" s="8">
        <v>1.9548035902381002E-2</v>
      </c>
      <c r="D35" s="11">
        <v>8.0139386459153195E-3</v>
      </c>
      <c r="E35" s="11">
        <v>4.6897817773337597E-2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2.36006068695984E-2</v>
      </c>
      <c r="D36" s="11">
        <v>9.1109323593855703E-3</v>
      </c>
      <c r="E36" s="11">
        <v>5.97446947675584E-2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6.5046735784714E-3</v>
      </c>
      <c r="D37" s="11">
        <v>1.5565820028057801E-3</v>
      </c>
      <c r="E37" s="11">
        <v>2.6760278997366001E-2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9.4978383312948195E-3</v>
      </c>
      <c r="D38" s="11">
        <v>2.1440984099775399E-3</v>
      </c>
      <c r="E38" s="11">
        <v>4.1035917416898701E-2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4.8612902316341799E-2</v>
      </c>
      <c r="D39" s="11">
        <v>2.7512098642339701E-2</v>
      </c>
      <c r="E39" s="11">
        <v>8.4491220987819596E-2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1.04221615748505E-2</v>
      </c>
      <c r="D40" s="11">
        <v>4.5229429906465503E-3</v>
      </c>
      <c r="E40" s="11">
        <v>2.3831458984809199E-2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6.7114874187077497E-2</v>
      </c>
      <c r="D41" s="11">
        <v>3.7954356095222297E-2</v>
      </c>
      <c r="E41" s="11">
        <v>0.115978644732777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1.7798221600477199E-2</v>
      </c>
      <c r="D42" s="11">
        <v>7.5769165375846499E-3</v>
      </c>
      <c r="E42" s="11">
        <v>4.1235210631549099E-2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2.9459565604529399E-2</v>
      </c>
      <c r="D43" s="11">
        <v>1.6627535055169999E-2</v>
      </c>
      <c r="E43" s="11">
        <v>5.1674130719503601E-2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1.37796277887455E-2</v>
      </c>
      <c r="D44" s="11">
        <v>6.0314128556839498E-3</v>
      </c>
      <c r="E44" s="11">
        <v>3.1169402887823501E-2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2.06455862111538E-2</v>
      </c>
      <c r="D45" s="11">
        <v>1.1848468976377501E-2</v>
      </c>
      <c r="E45" s="11">
        <v>3.57380624853154E-2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6.6036130756844703E-3</v>
      </c>
      <c r="D46" s="27">
        <v>4.7527792465768296E-3</v>
      </c>
      <c r="E46" s="27">
        <v>9.1685613220933004E-3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7.6644807075242002E-3</v>
      </c>
      <c r="D47" s="11">
        <v>1.0266240741207001E-3</v>
      </c>
      <c r="E47" s="11">
        <v>5.4863725990602498E-2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2.7128643905803699E-3</v>
      </c>
      <c r="D48" s="11">
        <v>3.6942480768514401E-4</v>
      </c>
      <c r="E48" s="11">
        <v>1.96299523578175E-2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0</v>
      </c>
      <c r="D49" s="11"/>
      <c r="E49" s="11"/>
      <c r="F49" s="15" t="s">
        <v>94</v>
      </c>
    </row>
    <row r="50" spans="1:6" x14ac:dyDescent="0.25">
      <c r="A50" s="12" t="s">
        <v>137</v>
      </c>
      <c r="B50" t="s">
        <v>141</v>
      </c>
      <c r="C50" s="8">
        <v>8.6350267001460007E-3</v>
      </c>
      <c r="D50" s="11">
        <v>2.1175398858169401E-3</v>
      </c>
      <c r="E50" s="11">
        <v>3.4518504573787197E-2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7.2389943925606701E-3</v>
      </c>
      <c r="D51" s="11">
        <v>1.77804333547893E-3</v>
      </c>
      <c r="E51" s="11">
        <v>2.8985289724641199E-2</v>
      </c>
      <c r="F51" s="15" t="s">
        <v>112</v>
      </c>
    </row>
    <row r="52" spans="1:6" x14ac:dyDescent="0.25">
      <c r="A52" s="12" t="s">
        <v>137</v>
      </c>
      <c r="B52" t="s">
        <v>143</v>
      </c>
      <c r="C52" s="8">
        <v>0</v>
      </c>
      <c r="D52" s="11"/>
      <c r="E52" s="11"/>
      <c r="F52" s="15" t="s">
        <v>94</v>
      </c>
    </row>
    <row r="53" spans="1:6" x14ac:dyDescent="0.25">
      <c r="A53" s="12" t="s">
        <v>137</v>
      </c>
      <c r="B53" t="s">
        <v>144</v>
      </c>
      <c r="C53" s="8">
        <v>8.1496567242918296E-3</v>
      </c>
      <c r="D53" s="11">
        <v>1.9027227759400101E-3</v>
      </c>
      <c r="E53" s="11">
        <v>3.4203406305027502E-2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0</v>
      </c>
      <c r="D54" s="11"/>
      <c r="E54" s="11"/>
      <c r="F54" s="15" t="s">
        <v>94</v>
      </c>
    </row>
    <row r="55" spans="1:6" x14ac:dyDescent="0.25">
      <c r="A55" s="12" t="s">
        <v>137</v>
      </c>
      <c r="B55" t="s">
        <v>146</v>
      </c>
      <c r="C55" s="8">
        <v>0</v>
      </c>
      <c r="D55" s="11"/>
      <c r="E55" s="11"/>
      <c r="F55" s="15" t="s">
        <v>94</v>
      </c>
    </row>
    <row r="56" spans="1:6" x14ac:dyDescent="0.25">
      <c r="A56" s="12" t="s">
        <v>137</v>
      </c>
      <c r="B56" t="s">
        <v>147</v>
      </c>
      <c r="C56" s="8">
        <v>0</v>
      </c>
      <c r="D56" s="11"/>
      <c r="E56" s="11"/>
      <c r="F56" s="15" t="s">
        <v>94</v>
      </c>
    </row>
    <row r="57" spans="1:6" x14ac:dyDescent="0.25">
      <c r="A57" s="12" t="s">
        <v>137</v>
      </c>
      <c r="B57" t="s">
        <v>148</v>
      </c>
      <c r="C57" s="8">
        <v>2.4652431027661599E-3</v>
      </c>
      <c r="D57" s="11">
        <v>3.3764415689191001E-4</v>
      </c>
      <c r="E57" s="11">
        <v>1.77612928784656E-2</v>
      </c>
      <c r="F57" s="15" t="s">
        <v>112</v>
      </c>
    </row>
    <row r="58" spans="1:6" x14ac:dyDescent="0.25">
      <c r="A58" s="12" t="s">
        <v>137</v>
      </c>
      <c r="B58" t="s">
        <v>149</v>
      </c>
      <c r="C58" s="8">
        <v>0</v>
      </c>
      <c r="D58" s="11"/>
      <c r="E58" s="11"/>
      <c r="F58" s="15" t="s">
        <v>94</v>
      </c>
    </row>
    <row r="59" spans="1:6" x14ac:dyDescent="0.25">
      <c r="A59" s="12" t="s">
        <v>137</v>
      </c>
      <c r="B59" t="s">
        <v>150</v>
      </c>
      <c r="C59" s="8">
        <v>2.3371133728126801E-2</v>
      </c>
      <c r="D59" s="11">
        <v>7.2581196215132301E-3</v>
      </c>
      <c r="E59" s="11">
        <v>7.2637703426345901E-2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4.8297959019928897E-3</v>
      </c>
      <c r="D60" s="11">
        <v>6.6976575265031903E-4</v>
      </c>
      <c r="E60" s="11">
        <v>3.3950660389671497E-2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3.1617472818157798E-3</v>
      </c>
      <c r="D61" s="11">
        <v>4.3608186981197299E-4</v>
      </c>
      <c r="E61" s="11">
        <v>2.2539621508819201E-2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3.27039575346822E-2</v>
      </c>
      <c r="D62" s="11">
        <v>1.12121840916774E-2</v>
      </c>
      <c r="E62" s="11">
        <v>9.1576309303102205E-2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1.4663588607433199E-2</v>
      </c>
      <c r="D63" s="11">
        <v>2.0542834583313001E-3</v>
      </c>
      <c r="E63" s="11">
        <v>9.7136028825854995E-2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5.5050666272641498E-3</v>
      </c>
      <c r="D64" s="11">
        <v>7.5321431523650898E-4</v>
      </c>
      <c r="E64" s="11">
        <v>3.90633047673292E-2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0</v>
      </c>
      <c r="D65" s="11"/>
      <c r="E65" s="11"/>
      <c r="F65" s="15" t="s">
        <v>94</v>
      </c>
    </row>
    <row r="66" spans="1:6" x14ac:dyDescent="0.25">
      <c r="A66" s="12" t="s">
        <v>137</v>
      </c>
      <c r="B66" t="s">
        <v>157</v>
      </c>
      <c r="C66" s="8">
        <v>0</v>
      </c>
      <c r="D66" s="11"/>
      <c r="E66" s="11"/>
      <c r="F66" s="15" t="s">
        <v>94</v>
      </c>
    </row>
    <row r="67" spans="1:6" x14ac:dyDescent="0.25">
      <c r="A67" s="12" t="s">
        <v>137</v>
      </c>
      <c r="B67" t="s">
        <v>158</v>
      </c>
      <c r="C67" s="8">
        <v>4.3098967389946603E-3</v>
      </c>
      <c r="D67" s="11">
        <v>5.8750504895519905E-4</v>
      </c>
      <c r="E67" s="11">
        <v>3.0888186328178802E-2</v>
      </c>
      <c r="F67" s="15" t="s">
        <v>112</v>
      </c>
    </row>
    <row r="68" spans="1:6" x14ac:dyDescent="0.25">
      <c r="A68" s="12" t="s">
        <v>137</v>
      </c>
      <c r="B68" t="s">
        <v>159</v>
      </c>
      <c r="C68" s="8">
        <v>2.8545451544166399E-2</v>
      </c>
      <c r="D68" s="11">
        <v>1.16371977968066E-2</v>
      </c>
      <c r="E68" s="11">
        <v>6.8322308947553298E-2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4.3368905187668103E-3</v>
      </c>
      <c r="D69" s="11">
        <v>5.8933099513707604E-4</v>
      </c>
      <c r="E69" s="11">
        <v>3.1171916407630298E-2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5.1630110874784996E-3</v>
      </c>
      <c r="D70" s="11">
        <v>6.5762127905651395E-4</v>
      </c>
      <c r="E70" s="11">
        <v>3.9320517884413701E-2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0</v>
      </c>
      <c r="D71" s="11"/>
      <c r="E71" s="11"/>
      <c r="F71" s="15" t="s">
        <v>94</v>
      </c>
    </row>
    <row r="72" spans="1:6" x14ac:dyDescent="0.25">
      <c r="A72" s="12" t="s">
        <v>137</v>
      </c>
      <c r="B72" t="s">
        <v>163</v>
      </c>
      <c r="C72" s="8">
        <v>9.8390791415697895E-3</v>
      </c>
      <c r="D72" s="11">
        <v>2.8186019371884601E-3</v>
      </c>
      <c r="E72" s="11">
        <v>3.3754017225364703E-2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0</v>
      </c>
      <c r="D73" s="11"/>
      <c r="E73" s="11"/>
      <c r="F73" s="15" t="s">
        <v>94</v>
      </c>
    </row>
    <row r="74" spans="1:6" x14ac:dyDescent="0.25">
      <c r="A74" s="12" t="s">
        <v>137</v>
      </c>
      <c r="B74" t="s">
        <v>165</v>
      </c>
      <c r="C74" s="8">
        <v>2.24540600548403E-2</v>
      </c>
      <c r="D74" s="11">
        <v>9.2106831844930293E-3</v>
      </c>
      <c r="E74" s="11">
        <v>5.3706954536642898E-2</v>
      </c>
      <c r="F74" s="15" t="s">
        <v>112</v>
      </c>
    </row>
    <row r="75" spans="1:6" x14ac:dyDescent="0.25">
      <c r="A75" s="12" t="s">
        <v>137</v>
      </c>
      <c r="B75" t="s">
        <v>166</v>
      </c>
      <c r="C75" s="8">
        <v>0</v>
      </c>
      <c r="D75" s="11"/>
      <c r="E75" s="11"/>
      <c r="F75" s="15" t="s">
        <v>94</v>
      </c>
    </row>
    <row r="76" spans="1:6" x14ac:dyDescent="0.25">
      <c r="A76" s="12" t="s">
        <v>137</v>
      </c>
      <c r="B76" t="s">
        <v>167</v>
      </c>
      <c r="C76" s="8">
        <v>9.1193169903967704E-3</v>
      </c>
      <c r="D76" s="11">
        <v>3.3263938950383702E-3</v>
      </c>
      <c r="E76" s="11">
        <v>2.4750107742081799E-2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</v>
      </c>
      <c r="D77" s="11"/>
      <c r="E77" s="11"/>
      <c r="F77" s="15" t="s">
        <v>94</v>
      </c>
    </row>
    <row r="78" spans="1:6" x14ac:dyDescent="0.25">
      <c r="A78" s="12" t="s">
        <v>137</v>
      </c>
      <c r="B78" t="s">
        <v>169</v>
      </c>
      <c r="C78" s="8">
        <v>0</v>
      </c>
      <c r="D78" s="11"/>
      <c r="E78" s="11"/>
      <c r="F78" s="15" t="s">
        <v>94</v>
      </c>
    </row>
    <row r="79" spans="1:6" x14ac:dyDescent="0.25">
      <c r="A79" s="12" t="s">
        <v>137</v>
      </c>
      <c r="B79" t="s">
        <v>170</v>
      </c>
      <c r="C79" s="8">
        <v>4.9672376279889102E-3</v>
      </c>
      <c r="D79" s="11">
        <v>1.1224790903579299E-3</v>
      </c>
      <c r="E79" s="11">
        <v>2.1695181367829799E-2</v>
      </c>
      <c r="F79" s="15" t="s">
        <v>112</v>
      </c>
    </row>
    <row r="80" spans="1:6" x14ac:dyDescent="0.25">
      <c r="A80" s="12" t="s">
        <v>137</v>
      </c>
      <c r="B80" t="s">
        <v>171</v>
      </c>
      <c r="C80" s="8">
        <v>7.30759505366775E-3</v>
      </c>
      <c r="D80" s="11">
        <v>9.8979930835352997E-4</v>
      </c>
      <c r="E80" s="11">
        <v>5.1857993937197401E-2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9.4686740706202595E-3</v>
      </c>
      <c r="D81" s="11">
        <v>2.2157363658034598E-3</v>
      </c>
      <c r="E81" s="11">
        <v>3.9522784742820498E-2</v>
      </c>
      <c r="F81" s="15" t="s">
        <v>112</v>
      </c>
    </row>
    <row r="82" spans="1:6" x14ac:dyDescent="0.25">
      <c r="A82" s="12" t="s">
        <v>137</v>
      </c>
      <c r="B82" t="s">
        <v>173</v>
      </c>
      <c r="C82" s="8">
        <v>0</v>
      </c>
      <c r="D82" s="11"/>
      <c r="E82" s="11"/>
      <c r="F82" s="15" t="s">
        <v>94</v>
      </c>
    </row>
    <row r="83" spans="1:6" x14ac:dyDescent="0.25">
      <c r="A83" s="12" t="s">
        <v>137</v>
      </c>
      <c r="B83" t="s">
        <v>174</v>
      </c>
      <c r="C83" s="8">
        <v>3.1214730807738299E-3</v>
      </c>
      <c r="D83" s="11">
        <v>4.2346649470062497E-4</v>
      </c>
      <c r="E83" s="11">
        <v>2.26201298424911E-2</v>
      </c>
      <c r="F83" s="15" t="s">
        <v>112</v>
      </c>
    </row>
    <row r="84" spans="1:6" x14ac:dyDescent="0.25">
      <c r="A84" s="12" t="s">
        <v>137</v>
      </c>
      <c r="B84" t="s">
        <v>175</v>
      </c>
      <c r="C84" s="8">
        <v>3.0708046179298101E-3</v>
      </c>
      <c r="D84" s="11">
        <v>4.1973682763472901E-4</v>
      </c>
      <c r="E84" s="11">
        <v>2.2095945204808301E-2</v>
      </c>
      <c r="F84" s="15" t="s">
        <v>112</v>
      </c>
    </row>
    <row r="85" spans="1:6" x14ac:dyDescent="0.25">
      <c r="A85" s="12" t="s">
        <v>137</v>
      </c>
      <c r="B85" t="s">
        <v>176</v>
      </c>
      <c r="C85" s="8">
        <v>9.3518852867641392E-3</v>
      </c>
      <c r="D85" s="11">
        <v>3.6172365071451499E-3</v>
      </c>
      <c r="E85" s="11">
        <v>2.3959440550472499E-2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5.9289522323725304E-3</v>
      </c>
      <c r="D86" s="11">
        <v>7.9685724163095699E-4</v>
      </c>
      <c r="E86" s="11">
        <v>4.2701365156022297E-2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0</v>
      </c>
      <c r="D87" s="11"/>
      <c r="E87" s="11"/>
      <c r="F87" s="15" t="s">
        <v>94</v>
      </c>
    </row>
    <row r="88" spans="1:6" x14ac:dyDescent="0.25">
      <c r="A88" s="12" t="s">
        <v>137</v>
      </c>
      <c r="B88" t="s">
        <v>179</v>
      </c>
      <c r="C88" s="8">
        <v>9.5510857926307206E-3</v>
      </c>
      <c r="D88" s="11">
        <v>2.9384948274796298E-3</v>
      </c>
      <c r="E88" s="11">
        <v>3.05877037009256E-2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1.6804034774373599E-2</v>
      </c>
      <c r="D89" s="27">
        <v>1.0002103499347499E-2</v>
      </c>
      <c r="E89" s="27">
        <v>2.8100324343251201E-2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1.8794899197496901E-2</v>
      </c>
      <c r="D90" s="11">
        <v>5.8669027188739103E-3</v>
      </c>
      <c r="E90" s="11">
        <v>5.8533047093479298E-2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0</v>
      </c>
      <c r="D92" s="11"/>
      <c r="E92" s="11"/>
      <c r="F92" s="15" t="s">
        <v>94</v>
      </c>
    </row>
    <row r="93" spans="1:6" x14ac:dyDescent="0.25">
      <c r="A93" s="12" t="s">
        <v>180</v>
      </c>
      <c r="B93" t="s">
        <v>184</v>
      </c>
      <c r="C93" s="8">
        <v>3.8620514871476898E-3</v>
      </c>
      <c r="D93" s="11">
        <v>5.2063701835708995E-4</v>
      </c>
      <c r="E93" s="11">
        <v>2.8046672700334702E-2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0</v>
      </c>
      <c r="D94" s="11"/>
      <c r="E94" s="11"/>
      <c r="F94" s="15" t="s">
        <v>94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3.0503592377088301E-2</v>
      </c>
      <c r="D96" s="11">
        <v>1.6614490588445E-2</v>
      </c>
      <c r="E96" s="11">
        <v>5.5349957540359103E-2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</v>
      </c>
      <c r="D97" s="11"/>
      <c r="E97" s="11"/>
      <c r="F97" s="15" t="s">
        <v>94</v>
      </c>
    </row>
    <row r="98" spans="1:6" x14ac:dyDescent="0.25">
      <c r="A98" s="12" t="s">
        <v>180</v>
      </c>
      <c r="B98" t="s">
        <v>189</v>
      </c>
      <c r="C98" s="8">
        <v>7.0581275977880603E-3</v>
      </c>
      <c r="D98" s="11">
        <v>2.1212387189361599E-3</v>
      </c>
      <c r="E98" s="11">
        <v>2.3217604940273501E-2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0</v>
      </c>
      <c r="D99" s="11"/>
      <c r="E99" s="11"/>
      <c r="F99" s="15" t="s">
        <v>94</v>
      </c>
    </row>
    <row r="100" spans="1:6" x14ac:dyDescent="0.25">
      <c r="A100" s="12" t="s">
        <v>180</v>
      </c>
      <c r="B100" t="s">
        <v>191</v>
      </c>
      <c r="C100" s="8">
        <v>2.4903999449060299E-2</v>
      </c>
      <c r="D100" s="11">
        <v>9.2498231438732908E-3</v>
      </c>
      <c r="E100" s="11">
        <v>6.53046712487685E-2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1.01681620077206E-2</v>
      </c>
      <c r="D101" s="27">
        <v>6.2026159133097402E-3</v>
      </c>
      <c r="E101" s="27">
        <v>1.6626601683862E-2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1.3117604710931799E-2</v>
      </c>
      <c r="D102" s="11">
        <v>3.9291626820083499E-3</v>
      </c>
      <c r="E102" s="11">
        <v>4.2868671209435702E-2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1.3165183014151E-2</v>
      </c>
      <c r="D103" s="11">
        <v>5.3770584721630002E-3</v>
      </c>
      <c r="E103" s="11">
        <v>3.1872145756020598E-2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1.08331097163561E-2</v>
      </c>
      <c r="D104" s="11">
        <v>3.82495506761433E-3</v>
      </c>
      <c r="E104" s="11">
        <v>3.0291289262189901E-2</v>
      </c>
      <c r="F104" s="15" t="s">
        <v>112</v>
      </c>
    </row>
    <row r="105" spans="1:6" x14ac:dyDescent="0.25">
      <c r="A105" s="12" t="s">
        <v>192</v>
      </c>
      <c r="B105" t="s">
        <v>196</v>
      </c>
      <c r="C105" s="8">
        <v>3.2332928138435798E-3</v>
      </c>
      <c r="D105" s="11">
        <v>4.4167077750743503E-4</v>
      </c>
      <c r="E105" s="11">
        <v>2.32590461735988E-2</v>
      </c>
      <c r="F105" s="15" t="s">
        <v>112</v>
      </c>
    </row>
    <row r="106" spans="1:6" x14ac:dyDescent="0.25">
      <c r="A106" s="12" t="s">
        <v>192</v>
      </c>
      <c r="B106" t="s">
        <v>192</v>
      </c>
      <c r="C106" s="8">
        <v>1.8286622542028601E-2</v>
      </c>
      <c r="D106" s="11">
        <v>7.4731180292605497E-3</v>
      </c>
      <c r="E106" s="11">
        <v>4.4052645626394299E-2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0</v>
      </c>
      <c r="D107" s="11"/>
      <c r="E107" s="11"/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2.2684858265417198E-3</v>
      </c>
      <c r="D108" s="11">
        <v>2.8826057671043601E-4</v>
      </c>
      <c r="E108" s="11">
        <v>1.7612345534318199E-2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4.7576930980286801E-3</v>
      </c>
      <c r="D109" s="11">
        <v>6.2422827581182499E-4</v>
      </c>
      <c r="E109" s="11">
        <v>3.5295149880923499E-2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1.3890716134570699E-2</v>
      </c>
      <c r="D110" s="11">
        <v>5.6941614499897396E-3</v>
      </c>
      <c r="E110" s="11">
        <v>3.3488553727721401E-2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1.9656231119191198E-2</v>
      </c>
      <c r="D111" s="27">
        <v>1.13634593051389E-2</v>
      </c>
      <c r="E111" s="27">
        <v>3.3793995635164199E-2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</v>
      </c>
      <c r="D112" s="11"/>
      <c r="E112" s="11"/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3.0309679645617399E-2</v>
      </c>
      <c r="D113" s="11">
        <v>1.7192363432638601E-2</v>
      </c>
      <c r="E113" s="11">
        <v>5.2896501747235397E-2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</v>
      </c>
      <c r="D114" s="11"/>
      <c r="E114" s="11"/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</v>
      </c>
      <c r="D115" s="11"/>
      <c r="E115" s="11"/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6.6943239951855402E-3</v>
      </c>
      <c r="D118" s="11">
        <v>1.4812384879435299E-3</v>
      </c>
      <c r="E118" s="11">
        <v>2.97085242119704E-2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3.7147398870718499E-3</v>
      </c>
      <c r="D119" s="11">
        <v>4.5407422265891301E-4</v>
      </c>
      <c r="E119" s="11">
        <v>2.9694353335687599E-2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1.47574369990583E-2</v>
      </c>
      <c r="D120" s="27">
        <v>1.06865295941745E-2</v>
      </c>
      <c r="E120" s="27">
        <v>2.03472139923239E-2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1.9044819225485701E-2</v>
      </c>
      <c r="D121" s="11">
        <v>6.5256239155786497E-3</v>
      </c>
      <c r="E121" s="11">
        <v>5.4269687102127297E-2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1.5191475069726301E-2</v>
      </c>
      <c r="D122" s="11">
        <v>6.8011755773874803E-3</v>
      </c>
      <c r="E122" s="11">
        <v>3.3582519740336499E-2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7.6477863337463597E-3</v>
      </c>
      <c r="D123" s="11">
        <v>2.3613641637943799E-3</v>
      </c>
      <c r="E123" s="11">
        <v>2.4478617780536501E-2</v>
      </c>
      <c r="F123" s="15" t="s">
        <v>112</v>
      </c>
    </row>
    <row r="124" spans="1:6" x14ac:dyDescent="0.25">
      <c r="A124" s="12" t="s">
        <v>210</v>
      </c>
      <c r="B124" t="s">
        <v>214</v>
      </c>
      <c r="C124" s="8">
        <v>7.5627789914639301E-3</v>
      </c>
      <c r="D124" s="11">
        <v>2.3639735578505901E-3</v>
      </c>
      <c r="E124" s="11">
        <v>2.3920563337276698E-2</v>
      </c>
      <c r="F124" s="15" t="s">
        <v>112</v>
      </c>
    </row>
    <row r="125" spans="1:6" x14ac:dyDescent="0.25">
      <c r="A125" s="12" t="s">
        <v>210</v>
      </c>
      <c r="B125" t="s">
        <v>215</v>
      </c>
      <c r="C125" s="8">
        <v>5.5910582824779302E-3</v>
      </c>
      <c r="D125" s="11">
        <v>7.16933525627418E-4</v>
      </c>
      <c r="E125" s="11">
        <v>4.2202793775858199E-2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3.4837375128013999E-2</v>
      </c>
      <c r="D126" s="11">
        <v>1.9261881788348E-2</v>
      </c>
      <c r="E126" s="11">
        <v>6.2208602474994303E-2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2.9385874264080802E-3</v>
      </c>
      <c r="D127" s="11">
        <v>3.9218827508054501E-4</v>
      </c>
      <c r="E127" s="11">
        <v>2.1659990623335599E-2</v>
      </c>
      <c r="F127" s="15" t="s">
        <v>112</v>
      </c>
    </row>
    <row r="128" spans="1:6" x14ac:dyDescent="0.25">
      <c r="A128" s="12" t="s">
        <v>210</v>
      </c>
      <c r="B128" t="s">
        <v>218</v>
      </c>
      <c r="C128" s="8">
        <v>1.0886048237415199E-2</v>
      </c>
      <c r="D128" s="11">
        <v>4.2690746301728699E-3</v>
      </c>
      <c r="E128" s="11">
        <v>2.74761797744827E-2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1.3491746033115801E-2</v>
      </c>
      <c r="D129" s="11">
        <v>5.5091845055559004E-3</v>
      </c>
      <c r="E129" s="11">
        <v>3.2660821584467203E-2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1.0111253569179799E-2</v>
      </c>
      <c r="D130" s="11">
        <v>3.0321942946380802E-3</v>
      </c>
      <c r="E130" s="11">
        <v>3.3167488213560303E-2</v>
      </c>
      <c r="F130" s="15" t="s">
        <v>112</v>
      </c>
    </row>
    <row r="131" spans="1:6" x14ac:dyDescent="0.25">
      <c r="A131" s="12" t="s">
        <v>210</v>
      </c>
      <c r="B131" t="s">
        <v>221</v>
      </c>
      <c r="C131" s="8">
        <v>9.6419731999163004E-3</v>
      </c>
      <c r="D131" s="11">
        <v>3.0809616671866802E-3</v>
      </c>
      <c r="E131" s="11">
        <v>2.97578214531223E-2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1.32560968878599E-2</v>
      </c>
      <c r="D132" s="27">
        <v>7.7055365515812596E-3</v>
      </c>
      <c r="E132" s="27">
        <v>2.2713395608741499E-2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1.4107063906412099E-2</v>
      </c>
      <c r="D133" s="11">
        <v>3.2350694854416302E-3</v>
      </c>
      <c r="E133" s="11">
        <v>5.9341031940871099E-2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0</v>
      </c>
      <c r="D134" s="11"/>
      <c r="E134" s="11"/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</v>
      </c>
      <c r="D135" s="11"/>
      <c r="E135" s="11"/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1.61889732272569E-2</v>
      </c>
      <c r="D137" s="11">
        <v>1.93245026406224E-3</v>
      </c>
      <c r="E137" s="11">
        <v>0.122692667180568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</v>
      </c>
      <c r="D138" s="11"/>
      <c r="E138" s="11"/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</v>
      </c>
      <c r="D139" s="11"/>
      <c r="E139" s="11"/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6.9773773270288301E-3</v>
      </c>
      <c r="D140" s="11">
        <v>8.1853293775901201E-4</v>
      </c>
      <c r="E140" s="11">
        <v>5.6840697285358198E-2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2.1218690495139299E-2</v>
      </c>
      <c r="D141" s="11">
        <v>1.0835689367736099E-2</v>
      </c>
      <c r="E141" s="11">
        <v>4.1137150490588498E-2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1.5441093725775099E-2</v>
      </c>
      <c r="D142" s="11">
        <v>3.02162406631023E-3</v>
      </c>
      <c r="E142" s="11">
        <v>7.5063679578446299E-2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9.8529068594454105E-3</v>
      </c>
      <c r="D144" s="11">
        <v>2.2577451203316702E-3</v>
      </c>
      <c r="E144" s="11">
        <v>4.1924926987121497E-2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4.5296988984847797E-2</v>
      </c>
      <c r="D145" s="27">
        <v>3.0799772262708101E-2</v>
      </c>
      <c r="E145" s="27">
        <v>6.6152184947221096E-2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2.9564040951952499E-2</v>
      </c>
      <c r="D146" s="11">
        <v>1.2161271887680901E-2</v>
      </c>
      <c r="E146" s="11">
        <v>7.0102868280981098E-2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5.7079800111912701E-2</v>
      </c>
      <c r="D147" s="11">
        <v>2.5059450033427501E-2</v>
      </c>
      <c r="E147" s="11">
        <v>0.124778455647127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7.5057014152911704E-3</v>
      </c>
      <c r="D148" s="11">
        <v>9.1267765956625901E-4</v>
      </c>
      <c r="E148" s="11">
        <v>5.8916981834978302E-2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5.24007455501369E-2</v>
      </c>
      <c r="D150" s="11">
        <v>3.4089751095431498E-2</v>
      </c>
      <c r="E150" s="11">
        <v>7.9735399065431894E-2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2.7722112719779299E-2</v>
      </c>
      <c r="D151" s="27">
        <v>1.8932738732078899E-2</v>
      </c>
      <c r="E151" s="27">
        <v>4.0423755851670899E-2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2.3246787753761499E-2</v>
      </c>
      <c r="D152" s="11">
        <v>9.6877575281272502E-3</v>
      </c>
      <c r="E152" s="11">
        <v>5.4734231281977297E-2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0</v>
      </c>
      <c r="D153" s="11"/>
      <c r="E153" s="11"/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4.7667767951798397E-2</v>
      </c>
      <c r="D154" s="11">
        <v>2.0038050574364599E-2</v>
      </c>
      <c r="E154" s="11">
        <v>0.109151624369799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3.8389566535283699E-2</v>
      </c>
      <c r="D155" s="11">
        <v>2.1859097859995E-2</v>
      </c>
      <c r="E155" s="11">
        <v>6.6570066766476393E-2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2.66550410200098E-2</v>
      </c>
      <c r="D156" s="11">
        <v>1.3413275644751499E-2</v>
      </c>
      <c r="E156" s="11">
        <v>5.2276580620008901E-2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3.0228512237780798E-3</v>
      </c>
      <c r="D157" s="11">
        <v>3.6360411067630602E-4</v>
      </c>
      <c r="E157" s="11">
        <v>2.46511059898014E-2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</v>
      </c>
      <c r="D158" s="11"/>
      <c r="E158" s="11"/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1.37488062424119E-2</v>
      </c>
      <c r="D159" s="27">
        <v>7.1511309488493102E-3</v>
      </c>
      <c r="E159" s="27">
        <v>2.6272461651987201E-2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1.04881474832497E-2</v>
      </c>
      <c r="D160" s="11">
        <v>3.0436631117653902E-3</v>
      </c>
      <c r="E160" s="11">
        <v>3.5492826777792898E-2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1.3864808649824501E-2</v>
      </c>
      <c r="D161" s="11">
        <v>6.4731428505644803E-3</v>
      </c>
      <c r="E161" s="11">
        <v>2.94468332405417E-2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6.5966058590787899E-2</v>
      </c>
      <c r="D162" s="27">
        <v>4.7208752588466497E-2</v>
      </c>
      <c r="E162" s="27">
        <v>9.1460735777146002E-2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5.2536961309679199E-2</v>
      </c>
      <c r="D163" s="11">
        <v>2.4453500303239901E-2</v>
      </c>
      <c r="E163" s="11">
        <v>0.109260458773281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7.10789670185797E-2</v>
      </c>
      <c r="D164" s="10">
        <v>5.0089423614911498E-2</v>
      </c>
      <c r="E164" s="10">
        <v>9.9938638725888901E-2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27</v>
      </c>
    </row>
    <row r="3" spans="1:6" x14ac:dyDescent="0.25">
      <c r="A3" s="1" t="s">
        <v>276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6.3234504458916804E-2</v>
      </c>
      <c r="D12" s="23">
        <v>6.0585310547889001E-2</v>
      </c>
      <c r="E12" s="23">
        <v>6.5991401314899098E-2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4.1750243230482598E-2</v>
      </c>
      <c r="D13" s="27">
        <v>2.9298575578388199E-2</v>
      </c>
      <c r="E13" s="27">
        <v>5.9171196309569699E-2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4.34272978797186E-2</v>
      </c>
      <c r="D14" s="11">
        <v>3.0528672032177601E-2</v>
      </c>
      <c r="E14" s="11">
        <v>6.1430379456480798E-2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9.6459385639708503E-2</v>
      </c>
      <c r="D15" s="27">
        <v>7.9552377854803499E-2</v>
      </c>
      <c r="E15" s="27">
        <v>0.116504779965151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0.10804650959989701</v>
      </c>
      <c r="D16" s="11">
        <v>8.0996091600281997E-2</v>
      </c>
      <c r="E16" s="11">
        <v>0.142727949084553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0.10475721594991801</v>
      </c>
      <c r="D17" s="11">
        <v>8.1112163955940994E-2</v>
      </c>
      <c r="E17" s="11">
        <v>0.13428772804459599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5.4694187020845698E-2</v>
      </c>
      <c r="D18" s="11">
        <v>2.4197715565168702E-2</v>
      </c>
      <c r="E18" s="11">
        <v>0.118940651326224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3.8152796277437603E-2</v>
      </c>
      <c r="D19" s="27">
        <v>2.8097774695168699E-2</v>
      </c>
      <c r="E19" s="27">
        <v>5.1614996521046001E-2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3.3087144059823499E-2</v>
      </c>
      <c r="D20" s="11">
        <v>2.0794713876770399E-2</v>
      </c>
      <c r="E20" s="11">
        <v>5.2258232453714401E-2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5.1277936824014103E-2</v>
      </c>
      <c r="D21" s="11">
        <v>3.3909144993717402E-2</v>
      </c>
      <c r="E21" s="11">
        <v>7.6835727085381098E-2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6.9877906147814001E-2</v>
      </c>
      <c r="D22" s="11">
        <v>3.8405139578647697E-2</v>
      </c>
      <c r="E22" s="11">
        <v>0.12382129062679099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0.21406175297337501</v>
      </c>
      <c r="D23" s="27">
        <v>0.18485716139557601</v>
      </c>
      <c r="E23" s="27">
        <v>0.246485064985803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0.14650439951059199</v>
      </c>
      <c r="D24" s="11">
        <v>9.9849717888962006E-2</v>
      </c>
      <c r="E24" s="11">
        <v>0.20987577655140399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0.21333762122850999</v>
      </c>
      <c r="D25" s="11">
        <v>0.17694402393289499</v>
      </c>
      <c r="E25" s="11">
        <v>0.25489839747500398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0.28494345397651699</v>
      </c>
      <c r="D26" s="11">
        <v>0.22895631447902601</v>
      </c>
      <c r="E26" s="11">
        <v>0.348434439976477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8.8452357632960901E-2</v>
      </c>
      <c r="D27" s="27">
        <v>7.28171444574197E-2</v>
      </c>
      <c r="E27" s="27">
        <v>0.10705710973792799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7.9358069927802102E-2</v>
      </c>
      <c r="D28" s="11">
        <v>5.3541958780606601E-2</v>
      </c>
      <c r="E28" s="11">
        <v>0.116094970915853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0.16834440963929001</v>
      </c>
      <c r="D29" s="11">
        <v>0.118831162060677</v>
      </c>
      <c r="E29" s="11">
        <v>0.233032347103827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7.6868643277975504E-2</v>
      </c>
      <c r="D30" s="11">
        <v>5.4110489632257897E-2</v>
      </c>
      <c r="E30" s="11">
        <v>0.108104626795547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1.8285286888319201E-2</v>
      </c>
      <c r="D31" s="11">
        <v>6.70438264583264E-3</v>
      </c>
      <c r="E31" s="11">
        <v>4.8886080769755702E-2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0.13818098727693001</v>
      </c>
      <c r="D32" s="11">
        <v>0.107507998761863</v>
      </c>
      <c r="E32" s="11">
        <v>0.17588066504650801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7.2964068242897195E-2</v>
      </c>
      <c r="D33" s="27">
        <v>6.4612598248905306E-2</v>
      </c>
      <c r="E33" s="27">
        <v>8.2300026727035097E-2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0.118455951812657</v>
      </c>
      <c r="D34" s="11">
        <v>8.36350538617672E-2</v>
      </c>
      <c r="E34" s="11">
        <v>0.165161346196708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1.41491531892103E-2</v>
      </c>
      <c r="D35" s="11">
        <v>5.0500509068812597E-3</v>
      </c>
      <c r="E35" s="11">
        <v>3.9000235450500402E-2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9.99242805916528E-2</v>
      </c>
      <c r="D36" s="11">
        <v>6.6273028499110001E-2</v>
      </c>
      <c r="E36" s="11">
        <v>0.147954982782245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0.178935740583234</v>
      </c>
      <c r="D37" s="11">
        <v>0.13062553978001101</v>
      </c>
      <c r="E37" s="11">
        <v>0.240176871342694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0.13758801698988801</v>
      </c>
      <c r="D38" s="11">
        <v>9.7084136602105395E-2</v>
      </c>
      <c r="E38" s="11">
        <v>0.191408008383391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0.12841651967325299</v>
      </c>
      <c r="D39" s="11">
        <v>9.3568586036765697E-2</v>
      </c>
      <c r="E39" s="11">
        <v>0.173755074708589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5.1292285820743397E-2</v>
      </c>
      <c r="D40" s="11">
        <v>3.44500316890506E-2</v>
      </c>
      <c r="E40" s="11">
        <v>7.5722791484454793E-2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6.4255596044886495E-2</v>
      </c>
      <c r="D41" s="11">
        <v>3.6198865934716801E-2</v>
      </c>
      <c r="E41" s="11">
        <v>0.111541630102495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0.154051566935335</v>
      </c>
      <c r="D42" s="11">
        <v>0.11606132689579</v>
      </c>
      <c r="E42" s="11">
        <v>0.20164042403150201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4.2969902743585801E-2</v>
      </c>
      <c r="D43" s="11">
        <v>2.7394924923010999E-2</v>
      </c>
      <c r="E43" s="11">
        <v>6.6791708865215696E-2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5.8388815932470799E-2</v>
      </c>
      <c r="D44" s="11">
        <v>3.7872570409001299E-2</v>
      </c>
      <c r="E44" s="11">
        <v>8.8991096162689506E-2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7.5460355855179698E-2</v>
      </c>
      <c r="D45" s="11">
        <v>5.5872420869079099E-2</v>
      </c>
      <c r="E45" s="11">
        <v>0.101179553654016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1.18724317504814E-2</v>
      </c>
      <c r="D46" s="27">
        <v>9.7572177736825194E-3</v>
      </c>
      <c r="E46" s="27">
        <v>1.4439505004825499E-2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1.2580125072772201E-2</v>
      </c>
      <c r="D47" s="11">
        <v>2.9235544244968301E-3</v>
      </c>
      <c r="E47" s="11">
        <v>5.2454589773510599E-2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4.6841790075033904E-3</v>
      </c>
      <c r="D48" s="11">
        <v>6.4734639110857904E-4</v>
      </c>
      <c r="E48" s="11">
        <v>3.3061756884968603E-2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7.2161838727533003E-3</v>
      </c>
      <c r="D49" s="11">
        <v>8.9655077541488299E-4</v>
      </c>
      <c r="E49" s="11">
        <v>5.5602727494600102E-2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4.26242495363666E-2</v>
      </c>
      <c r="D50" s="11">
        <v>2.3212175573059102E-2</v>
      </c>
      <c r="E50" s="11">
        <v>7.69908382208086E-2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1.0411034984191899E-2</v>
      </c>
      <c r="D51" s="11">
        <v>2.9955607244469898E-3</v>
      </c>
      <c r="E51" s="11">
        <v>3.5529258643263298E-2</v>
      </c>
      <c r="F51" s="15" t="s">
        <v>112</v>
      </c>
    </row>
    <row r="52" spans="1:6" x14ac:dyDescent="0.25">
      <c r="A52" s="12" t="s">
        <v>137</v>
      </c>
      <c r="B52" t="s">
        <v>143</v>
      </c>
      <c r="C52" s="8">
        <v>8.8980104475490096E-3</v>
      </c>
      <c r="D52" s="11">
        <v>1.1586663559699801E-3</v>
      </c>
      <c r="E52" s="11">
        <v>6.4969988039220605E-2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6.35268100717908E-3</v>
      </c>
      <c r="D53" s="11">
        <v>1.4755826908883301E-3</v>
      </c>
      <c r="E53" s="11">
        <v>2.69150661781218E-2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1.0414492644955101E-2</v>
      </c>
      <c r="D54" s="11">
        <v>1.3543335145750101E-3</v>
      </c>
      <c r="E54" s="11">
        <v>7.5502465866620697E-2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</v>
      </c>
      <c r="D55" s="11"/>
      <c r="E55" s="11"/>
      <c r="F55" s="15" t="s">
        <v>94</v>
      </c>
    </row>
    <row r="56" spans="1:6" x14ac:dyDescent="0.25">
      <c r="A56" s="12" t="s">
        <v>137</v>
      </c>
      <c r="B56" t="s">
        <v>147</v>
      </c>
      <c r="C56" s="8">
        <v>2.5197727274222002E-3</v>
      </c>
      <c r="D56" s="11">
        <v>3.2402225677723899E-4</v>
      </c>
      <c r="E56" s="11">
        <v>1.93077343488911E-2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1.9005721570331702E-2</v>
      </c>
      <c r="D57" s="11">
        <v>7.2296013649675202E-3</v>
      </c>
      <c r="E57" s="11">
        <v>4.9016599707970801E-2</v>
      </c>
      <c r="F57" s="15" t="s">
        <v>112</v>
      </c>
    </row>
    <row r="58" spans="1:6" x14ac:dyDescent="0.25">
      <c r="A58" s="12" t="s">
        <v>137</v>
      </c>
      <c r="B58" t="s">
        <v>149</v>
      </c>
      <c r="C58" s="8">
        <v>4.3730876100442602E-3</v>
      </c>
      <c r="D58" s="11">
        <v>5.9174528487730498E-4</v>
      </c>
      <c r="E58" s="11">
        <v>3.1554859573889399E-2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0</v>
      </c>
      <c r="D59" s="11"/>
      <c r="E59" s="11"/>
      <c r="F59" s="15" t="s">
        <v>94</v>
      </c>
    </row>
    <row r="60" spans="1:6" x14ac:dyDescent="0.25">
      <c r="A60" s="12" t="s">
        <v>137</v>
      </c>
      <c r="B60" t="s">
        <v>151</v>
      </c>
      <c r="C60" s="8">
        <v>0</v>
      </c>
      <c r="D60" s="11"/>
      <c r="E60" s="11"/>
      <c r="F60" s="15" t="s">
        <v>94</v>
      </c>
    </row>
    <row r="61" spans="1:6" x14ac:dyDescent="0.25">
      <c r="A61" s="12" t="s">
        <v>137</v>
      </c>
      <c r="B61" t="s">
        <v>152</v>
      </c>
      <c r="C61" s="8">
        <v>9.1031225337417192E-3</v>
      </c>
      <c r="D61" s="11">
        <v>2.7111524490103902E-3</v>
      </c>
      <c r="E61" s="11">
        <v>3.0110175324913099E-2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2.1772142283226398E-2</v>
      </c>
      <c r="D62" s="11">
        <v>9.2759939438577192E-3</v>
      </c>
      <c r="E62" s="11">
        <v>5.0248652866680399E-2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6.8884977054720197E-3</v>
      </c>
      <c r="D63" s="11">
        <v>9.0366769851415996E-4</v>
      </c>
      <c r="E63" s="11">
        <v>5.0506095898619999E-2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4.4464067591265602E-3</v>
      </c>
      <c r="D64" s="11">
        <v>6.1360181317784697E-4</v>
      </c>
      <c r="E64" s="11">
        <v>3.1466647259574099E-2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0</v>
      </c>
      <c r="D65" s="11"/>
      <c r="E65" s="11"/>
      <c r="F65" s="15" t="s">
        <v>94</v>
      </c>
    </row>
    <row r="66" spans="1:6" x14ac:dyDescent="0.25">
      <c r="A66" s="12" t="s">
        <v>137</v>
      </c>
      <c r="B66" t="s">
        <v>157</v>
      </c>
      <c r="C66" s="8">
        <v>5.9522015154263698E-3</v>
      </c>
      <c r="D66" s="11">
        <v>1.4620095612828299E-3</v>
      </c>
      <c r="E66" s="11">
        <v>2.3902767000478501E-2</v>
      </c>
      <c r="F66" s="15" t="s">
        <v>112</v>
      </c>
    </row>
    <row r="67" spans="1:6" x14ac:dyDescent="0.25">
      <c r="A67" s="12" t="s">
        <v>137</v>
      </c>
      <c r="B67" t="s">
        <v>158</v>
      </c>
      <c r="C67" s="8">
        <v>1.1762325846216099E-2</v>
      </c>
      <c r="D67" s="11">
        <v>4.1609585460267396E-3</v>
      </c>
      <c r="E67" s="11">
        <v>3.2792827751420998E-2</v>
      </c>
      <c r="F67" s="15" t="s">
        <v>112</v>
      </c>
    </row>
    <row r="68" spans="1:6" x14ac:dyDescent="0.25">
      <c r="A68" s="12" t="s">
        <v>137</v>
      </c>
      <c r="B68" t="s">
        <v>159</v>
      </c>
      <c r="C68" s="8">
        <v>9.1781275669833004E-2</v>
      </c>
      <c r="D68" s="11">
        <v>5.7378483532309198E-2</v>
      </c>
      <c r="E68" s="11">
        <v>0.14366734473973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1.6055359617747199E-2</v>
      </c>
      <c r="D69" s="11">
        <v>5.2216200275362699E-3</v>
      </c>
      <c r="E69" s="11">
        <v>4.82759536068759E-2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3.17295774707207E-2</v>
      </c>
      <c r="D70" s="11">
        <v>1.54554460309903E-2</v>
      </c>
      <c r="E70" s="11">
        <v>6.4025515928881602E-2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1.3566668720354599E-2</v>
      </c>
      <c r="D71" s="11">
        <v>3.3641005636651602E-3</v>
      </c>
      <c r="E71" s="11">
        <v>5.3063903237124302E-2</v>
      </c>
      <c r="F71" s="15" t="s">
        <v>112</v>
      </c>
    </row>
    <row r="72" spans="1:6" x14ac:dyDescent="0.25">
      <c r="A72" s="12" t="s">
        <v>137</v>
      </c>
      <c r="B72" t="s">
        <v>163</v>
      </c>
      <c r="C72" s="8">
        <v>1.3815805139402299E-2</v>
      </c>
      <c r="D72" s="11">
        <v>4.12504785229961E-3</v>
      </c>
      <c r="E72" s="11">
        <v>4.5238384895875998E-2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7.0889492960938202E-3</v>
      </c>
      <c r="D73" s="11">
        <v>9.7194094459406803E-4</v>
      </c>
      <c r="E73" s="11">
        <v>4.9785460796656897E-2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1.30264764076671E-2</v>
      </c>
      <c r="D74" s="11">
        <v>4.8655823415185298E-3</v>
      </c>
      <c r="E74" s="11">
        <v>3.4402190907433502E-2</v>
      </c>
      <c r="F74" s="15" t="s">
        <v>112</v>
      </c>
    </row>
    <row r="75" spans="1:6" x14ac:dyDescent="0.25">
      <c r="A75" s="12" t="s">
        <v>137</v>
      </c>
      <c r="B75" t="s">
        <v>166</v>
      </c>
      <c r="C75" s="8">
        <v>9.4068967747143305E-3</v>
      </c>
      <c r="D75" s="11">
        <v>2.1244414361279202E-3</v>
      </c>
      <c r="E75" s="11">
        <v>4.0636560553977401E-2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8.32756675131467E-3</v>
      </c>
      <c r="D76" s="11">
        <v>3.1755878632044798E-3</v>
      </c>
      <c r="E76" s="11">
        <v>2.1656372648058399E-2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2.0682126981518899E-2</v>
      </c>
      <c r="D77" s="11">
        <v>8.2969641127594498E-3</v>
      </c>
      <c r="E77" s="11">
        <v>5.06115252378075E-2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5.8615710468570897E-3</v>
      </c>
      <c r="D78" s="11">
        <v>1.8349937575011001E-3</v>
      </c>
      <c r="E78" s="11">
        <v>1.8559491416867201E-2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1.27434435456993E-2</v>
      </c>
      <c r="D79" s="11">
        <v>5.5907541517505903E-3</v>
      </c>
      <c r="E79" s="11">
        <v>2.87822611998447E-2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</v>
      </c>
      <c r="D80" s="11"/>
      <c r="E80" s="11"/>
      <c r="F80" s="15" t="s">
        <v>94</v>
      </c>
    </row>
    <row r="81" spans="1:6" x14ac:dyDescent="0.25">
      <c r="A81" s="12" t="s">
        <v>137</v>
      </c>
      <c r="B81" t="s">
        <v>172</v>
      </c>
      <c r="C81" s="8">
        <v>3.2124065731443099E-3</v>
      </c>
      <c r="D81" s="11">
        <v>4.27710054745621E-4</v>
      </c>
      <c r="E81" s="11">
        <v>2.36976268792746E-2</v>
      </c>
      <c r="F81" s="15" t="s">
        <v>112</v>
      </c>
    </row>
    <row r="82" spans="1:6" x14ac:dyDescent="0.25">
      <c r="A82" s="12" t="s">
        <v>137</v>
      </c>
      <c r="B82" t="s">
        <v>173</v>
      </c>
      <c r="C82" s="8">
        <v>2.5074860782133501E-2</v>
      </c>
      <c r="D82" s="11">
        <v>9.1309178239777494E-3</v>
      </c>
      <c r="E82" s="11">
        <v>6.6977435205216401E-2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9.1316418381619906E-3</v>
      </c>
      <c r="D83" s="11">
        <v>3.4131679079642801E-3</v>
      </c>
      <c r="E83" s="11">
        <v>2.4198301248756601E-2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9.72495103061434E-3</v>
      </c>
      <c r="D84" s="11">
        <v>2.7709436043460798E-3</v>
      </c>
      <c r="E84" s="11">
        <v>3.3543824383668402E-2</v>
      </c>
      <c r="F84" s="15" t="s">
        <v>112</v>
      </c>
    </row>
    <row r="85" spans="1:6" x14ac:dyDescent="0.25">
      <c r="A85" s="12" t="s">
        <v>137</v>
      </c>
      <c r="B85" t="s">
        <v>176</v>
      </c>
      <c r="C85" s="8">
        <v>1.87346161313371E-2</v>
      </c>
      <c r="D85" s="11">
        <v>1.1229204968180801E-2</v>
      </c>
      <c r="E85" s="11">
        <v>3.1098739253971198E-2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2.6753886983613601E-2</v>
      </c>
      <c r="D86" s="11">
        <v>1.07806466443836E-2</v>
      </c>
      <c r="E86" s="11">
        <v>6.4842670904250999E-2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4.6144145308177004E-3</v>
      </c>
      <c r="D87" s="11">
        <v>5.9012169942454897E-4</v>
      </c>
      <c r="E87" s="11">
        <v>3.5117766052940799E-2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2.1101863041675301E-2</v>
      </c>
      <c r="D88" s="11">
        <v>9.4447711444373104E-3</v>
      </c>
      <c r="E88" s="11">
        <v>4.64715856327092E-2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7.2312933609352106E-2</v>
      </c>
      <c r="D89" s="27">
        <v>5.7845076778640703E-2</v>
      </c>
      <c r="E89" s="27">
        <v>9.0053526325243397E-2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8.0498940897389903E-2</v>
      </c>
      <c r="D90" s="11">
        <v>4.2326069258801002E-2</v>
      </c>
      <c r="E90" s="11">
        <v>0.147786279108723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8.0538797206634698E-3</v>
      </c>
      <c r="D92" s="11">
        <v>1.02021333332108E-3</v>
      </c>
      <c r="E92" s="11">
        <v>6.06364179015055E-2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2.5706317852404601E-2</v>
      </c>
      <c r="D93" s="11">
        <v>1.1950588574950601E-2</v>
      </c>
      <c r="E93" s="11">
        <v>5.4423446043352398E-2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7.2318611859578705E-2</v>
      </c>
      <c r="D94" s="11">
        <v>2.99084607966928E-2</v>
      </c>
      <c r="E94" s="11">
        <v>0.16465882696248599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0.25619566977695801</v>
      </c>
      <c r="D95" s="11">
        <v>0.158241422368576</v>
      </c>
      <c r="E95" s="11">
        <v>0.38691426901034198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5.9675006231247503E-2</v>
      </c>
      <c r="D96" s="11">
        <v>3.58419062428686E-2</v>
      </c>
      <c r="E96" s="11">
        <v>9.7749241119365102E-2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0.133699728906082</v>
      </c>
      <c r="D97" s="11">
        <v>8.6297483428107905E-2</v>
      </c>
      <c r="E97" s="11">
        <v>0.20140025267397599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0.11094030757977399</v>
      </c>
      <c r="D98" s="11">
        <v>7.7198560614499395E-2</v>
      </c>
      <c r="E98" s="11">
        <v>0.15692196090352001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0.105810390231093</v>
      </c>
      <c r="D99" s="11">
        <v>6.2260831653904697E-2</v>
      </c>
      <c r="E99" s="11">
        <v>0.17416398441824199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8.8832558473905601E-2</v>
      </c>
      <c r="D100" s="11">
        <v>5.1090368318133898E-2</v>
      </c>
      <c r="E100" s="11">
        <v>0.15004740258107399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0.116277453255118</v>
      </c>
      <c r="D101" s="27">
        <v>0.102888849852679</v>
      </c>
      <c r="E101" s="27">
        <v>0.131153569438304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9.0067093174704793E-2</v>
      </c>
      <c r="D102" s="11">
        <v>6.2338131127971902E-2</v>
      </c>
      <c r="E102" s="11">
        <v>0.12844077875023499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4.22185884500835E-2</v>
      </c>
      <c r="D103" s="11">
        <v>2.17143445658853E-2</v>
      </c>
      <c r="E103" s="11">
        <v>8.0491380297943393E-2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0.20334420694130101</v>
      </c>
      <c r="D104" s="11">
        <v>0.17159192712611701</v>
      </c>
      <c r="E104" s="11">
        <v>0.23927500260769399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0.10467043034897899</v>
      </c>
      <c r="D105" s="11">
        <v>7.0525183955715803E-2</v>
      </c>
      <c r="E105" s="11">
        <v>0.15263260375638099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8.8028996463274695E-2</v>
      </c>
      <c r="D106" s="11">
        <v>5.5600633533206503E-2</v>
      </c>
      <c r="E106" s="11">
        <v>0.13663442046577101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6.8831971426529706E-2</v>
      </c>
      <c r="D107" s="11">
        <v>4.07312055817734E-2</v>
      </c>
      <c r="E107" s="11">
        <v>0.114015403380671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8.2030819172335706E-2</v>
      </c>
      <c r="D108" s="11">
        <v>5.2982956564881702E-2</v>
      </c>
      <c r="E108" s="11">
        <v>0.1249037113968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6.5724907842455299E-2</v>
      </c>
      <c r="D109" s="11">
        <v>3.6543343271469998E-2</v>
      </c>
      <c r="E109" s="11">
        <v>0.115417738561406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0.116690463724649</v>
      </c>
      <c r="D110" s="11">
        <v>8.9643402412222198E-2</v>
      </c>
      <c r="E110" s="11">
        <v>0.15054857661604501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0.17053453392715101</v>
      </c>
      <c r="D111" s="27">
        <v>0.14499730810795</v>
      </c>
      <c r="E111" s="27">
        <v>0.19951987144369601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0.22240545896286301</v>
      </c>
      <c r="D112" s="11">
        <v>0.13246971789506201</v>
      </c>
      <c r="E112" s="11">
        <v>0.34884729535193598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0.17140203265779499</v>
      </c>
      <c r="D113" s="11">
        <v>0.13284691186026101</v>
      </c>
      <c r="E113" s="11">
        <v>0.218329430191785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0.15669065955315201</v>
      </c>
      <c r="D114" s="11">
        <v>0.10474559919072</v>
      </c>
      <c r="E114" s="11">
        <v>0.227840163439475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0.17746160190799601</v>
      </c>
      <c r="D115" s="11">
        <v>0.12826951020459701</v>
      </c>
      <c r="E115" s="11">
        <v>0.240318322862836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0.117143141374599</v>
      </c>
      <c r="D116" s="11">
        <v>5.8013500514513199E-2</v>
      </c>
      <c r="E116" s="11">
        <v>0.22231647490157599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0.27486554979236699</v>
      </c>
      <c r="D117" s="11">
        <v>0.20433834082671901</v>
      </c>
      <c r="E117" s="11">
        <v>0.35875931338678801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0.21849254065563001</v>
      </c>
      <c r="D118" s="11">
        <v>0.170599174912025</v>
      </c>
      <c r="E118" s="11">
        <v>0.27536733344160003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0.14026865475053599</v>
      </c>
      <c r="D119" s="11">
        <v>8.4343883797599606E-2</v>
      </c>
      <c r="E119" s="11">
        <v>0.224195480021565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0.100855610492475</v>
      </c>
      <c r="D120" s="27">
        <v>9.0056809595780093E-2</v>
      </c>
      <c r="E120" s="27">
        <v>0.112788802128421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7.5757002698730203E-2</v>
      </c>
      <c r="D121" s="11">
        <v>5.0066050748002799E-2</v>
      </c>
      <c r="E121" s="11">
        <v>0.113061977399864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0.104904497192779</v>
      </c>
      <c r="D122" s="11">
        <v>7.8532176699300904E-2</v>
      </c>
      <c r="E122" s="11">
        <v>0.13879905248750499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0.12654157681258901</v>
      </c>
      <c r="D123" s="11">
        <v>9.6581279155322594E-2</v>
      </c>
      <c r="E123" s="11">
        <v>0.164107544508792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4.9194861806991702E-2</v>
      </c>
      <c r="D124" s="11">
        <v>3.1004807884190699E-2</v>
      </c>
      <c r="E124" s="11">
        <v>7.7206448999963304E-2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0.11471042386496499</v>
      </c>
      <c r="D125" s="11">
        <v>7.5743538567606905E-2</v>
      </c>
      <c r="E125" s="11">
        <v>0.170036113033181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0.17128391708823301</v>
      </c>
      <c r="D126" s="11">
        <v>0.126907199288287</v>
      </c>
      <c r="E126" s="11">
        <v>0.227141210421442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0.14855289884054401</v>
      </c>
      <c r="D127" s="11">
        <v>0.10718486660045801</v>
      </c>
      <c r="E127" s="11">
        <v>0.20226979233631701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5.44054904412083E-2</v>
      </c>
      <c r="D128" s="11">
        <v>3.5209212476662997E-2</v>
      </c>
      <c r="E128" s="11">
        <v>8.3165527449476806E-2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7.8217495312513194E-2</v>
      </c>
      <c r="D129" s="11">
        <v>5.3154363965080602E-2</v>
      </c>
      <c r="E129" s="11">
        <v>0.11367944971767199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5.0321285623802399E-2</v>
      </c>
      <c r="D130" s="11">
        <v>3.3478674981157301E-2</v>
      </c>
      <c r="E130" s="11">
        <v>7.4979826592256299E-2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0.215006641608916</v>
      </c>
      <c r="D131" s="11">
        <v>0.15809527922309299</v>
      </c>
      <c r="E131" s="11">
        <v>0.28545864431921703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9.5789505254895199E-2</v>
      </c>
      <c r="D132" s="27">
        <v>8.1132793216758398E-2</v>
      </c>
      <c r="E132" s="27">
        <v>0.112769017605534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0.13010854806487901</v>
      </c>
      <c r="D133" s="11">
        <v>8.1433878558479805E-2</v>
      </c>
      <c r="E133" s="11">
        <v>0.20149507565483199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0.25145808511851597</v>
      </c>
      <c r="D134" s="11">
        <v>0.169584398718477</v>
      </c>
      <c r="E134" s="11">
        <v>0.35591788079175601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0.21492482801673701</v>
      </c>
      <c r="D135" s="11">
        <v>0.148830710606249</v>
      </c>
      <c r="E135" s="11">
        <v>0.30002459617372701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0.21138219075098399</v>
      </c>
      <c r="D136" s="11">
        <v>0.154139495898967</v>
      </c>
      <c r="E136" s="11">
        <v>0.28277633041745298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8.7458367710405494E-2</v>
      </c>
      <c r="D137" s="11">
        <v>4.7335000058317797E-2</v>
      </c>
      <c r="E137" s="11">
        <v>0.156022143770573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5.7161625293384401E-2</v>
      </c>
      <c r="D138" s="11">
        <v>2.75851737805725E-2</v>
      </c>
      <c r="E138" s="11">
        <v>0.114708775366377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0.197230811334595</v>
      </c>
      <c r="D139" s="11">
        <v>0.115802139889499</v>
      </c>
      <c r="E139" s="11">
        <v>0.31548761597458103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1.16599025215987E-2</v>
      </c>
      <c r="D140" s="11">
        <v>2.72028690718774E-3</v>
      </c>
      <c r="E140" s="11">
        <v>4.8547449302227701E-2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7.2237151973594205E-2</v>
      </c>
      <c r="D141" s="11">
        <v>5.0978131807257202E-2</v>
      </c>
      <c r="E141" s="11">
        <v>0.10141427593015399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8.2427486051854196E-2</v>
      </c>
      <c r="D142" s="11">
        <v>3.8916659277946498E-2</v>
      </c>
      <c r="E142" s="11">
        <v>0.166174374535697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2.4496171773693301E-2</v>
      </c>
      <c r="D143" s="11">
        <v>6.70612128741191E-3</v>
      </c>
      <c r="E143" s="11">
        <v>8.5421253732052893E-2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0.117379099602375</v>
      </c>
      <c r="D144" s="11">
        <v>6.79737124815534E-2</v>
      </c>
      <c r="E144" s="11">
        <v>0.19517412277969401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0.21992680913353099</v>
      </c>
      <c r="D145" s="27">
        <v>0.19188620882150101</v>
      </c>
      <c r="E145" s="27">
        <v>0.250793351835917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0.40429282733592697</v>
      </c>
      <c r="D146" s="11">
        <v>0.335144745021416</v>
      </c>
      <c r="E146" s="11">
        <v>0.477462098660273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0.216623904951735</v>
      </c>
      <c r="D147" s="11">
        <v>0.160154412628187</v>
      </c>
      <c r="E147" s="11">
        <v>0.28621861904814899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0.15988785117055301</v>
      </c>
      <c r="D148" s="11">
        <v>9.4646430820753205E-2</v>
      </c>
      <c r="E148" s="11">
        <v>0.25731936830980201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0.38405544329579799</v>
      </c>
      <c r="D149" s="11">
        <v>0.28259241841875399</v>
      </c>
      <c r="E149" s="11">
        <v>0.49672465547098699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0.21268158416405999</v>
      </c>
      <c r="D150" s="11">
        <v>0.17547876778016699</v>
      </c>
      <c r="E150" s="11">
        <v>0.25532922659679103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0.17964815639097501</v>
      </c>
      <c r="D151" s="27">
        <v>0.15841898893449799</v>
      </c>
      <c r="E151" s="27">
        <v>0.20303583545599899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0.24522869732535699</v>
      </c>
      <c r="D152" s="11">
        <v>0.18155873265163799</v>
      </c>
      <c r="E152" s="11">
        <v>0.322430465737441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0.232664124670109</v>
      </c>
      <c r="D153" s="11">
        <v>0.14160722761039601</v>
      </c>
      <c r="E153" s="11">
        <v>0.35786266549088802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0.16893656538118201</v>
      </c>
      <c r="D154" s="11">
        <v>0.121842476573421</v>
      </c>
      <c r="E154" s="11">
        <v>0.22947664313757399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0.28436257115291602</v>
      </c>
      <c r="D155" s="11">
        <v>0.23995955781400599</v>
      </c>
      <c r="E155" s="11">
        <v>0.33337806434378597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0.113515567661199</v>
      </c>
      <c r="D156" s="11">
        <v>8.2840336310671905E-2</v>
      </c>
      <c r="E156" s="11">
        <v>0.153646751469073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0.240617215840953</v>
      </c>
      <c r="D157" s="11">
        <v>0.15471154542243401</v>
      </c>
      <c r="E157" s="11">
        <v>0.35423349721993502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0.292936509386787</v>
      </c>
      <c r="D158" s="11">
        <v>0.218298875162455</v>
      </c>
      <c r="E158" s="11">
        <v>0.38066613647673098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0.29150177627488799</v>
      </c>
      <c r="D159" s="27">
        <v>0.25534786635999901</v>
      </c>
      <c r="E159" s="27">
        <v>0.330502650320466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0.47505393991338202</v>
      </c>
      <c r="D160" s="11">
        <v>0.38790536468764603</v>
      </c>
      <c r="E160" s="11">
        <v>0.56374895798125002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0.241449519197424</v>
      </c>
      <c r="D161" s="11">
        <v>0.202527176628547</v>
      </c>
      <c r="E161" s="11">
        <v>0.28517714984933401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5.3592887424969801E-2</v>
      </c>
      <c r="D162" s="27">
        <v>3.9063007041328202E-2</v>
      </c>
      <c r="E162" s="27">
        <v>7.3116081651390705E-2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0.123833868020371</v>
      </c>
      <c r="D163" s="11">
        <v>8.2431903189839298E-2</v>
      </c>
      <c r="E163" s="11">
        <v>0.181907752866243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4.7510035127562897E-2</v>
      </c>
      <c r="D164" s="10">
        <v>3.1923314142619397E-2</v>
      </c>
      <c r="E164" s="10">
        <v>7.0155541665086099E-2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28</v>
      </c>
    </row>
    <row r="3" spans="1:6" x14ac:dyDescent="0.25">
      <c r="A3" s="1" t="s">
        <v>277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5.0194728165442702E-3</v>
      </c>
      <c r="D12" s="23">
        <v>4.1442471068687198E-3</v>
      </c>
      <c r="E12" s="23">
        <v>6.0784096956822097E-3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7.0993380170596499E-3</v>
      </c>
      <c r="D13" s="27">
        <v>3.4261692826281099E-3</v>
      </c>
      <c r="E13" s="27">
        <v>1.4652581752673701E-2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7.0013572377622896E-3</v>
      </c>
      <c r="D14" s="11">
        <v>3.36544175917177E-3</v>
      </c>
      <c r="E14" s="11">
        <v>1.4508216780762201E-2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2.6414508406090902E-3</v>
      </c>
      <c r="D15" s="27">
        <v>9.5127050379949999E-4</v>
      </c>
      <c r="E15" s="27">
        <v>7.3126964144614197E-3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2.4436711067753799E-3</v>
      </c>
      <c r="D16" s="11">
        <v>3.3720643421123001E-4</v>
      </c>
      <c r="E16" s="11">
        <v>1.7478746371327201E-2</v>
      </c>
      <c r="F16" s="15" t="s">
        <v>112</v>
      </c>
    </row>
    <row r="17" spans="1:6" x14ac:dyDescent="0.25">
      <c r="A17" s="12" t="s">
        <v>108</v>
      </c>
      <c r="B17" t="s">
        <v>110</v>
      </c>
      <c r="C17" s="8">
        <v>2.4374673352879702E-3</v>
      </c>
      <c r="D17" s="11">
        <v>5.6530328954912097E-4</v>
      </c>
      <c r="E17" s="11">
        <v>1.04450417320437E-2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1.6680422068114601E-2</v>
      </c>
      <c r="D18" s="11">
        <v>3.44297179914197E-3</v>
      </c>
      <c r="E18" s="11">
        <v>7.6886238594154305E-2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2.0608232472046602E-3</v>
      </c>
      <c r="D19" s="27">
        <v>6.3787701890771298E-4</v>
      </c>
      <c r="E19" s="27">
        <v>6.6369307177629802E-3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2.0726861239523399E-3</v>
      </c>
      <c r="D20" s="11">
        <v>4.8555809206960501E-4</v>
      </c>
      <c r="E20" s="11">
        <v>8.8019234746018003E-3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2.1163679995717601E-3</v>
      </c>
      <c r="D21" s="11">
        <v>2.8595293895480498E-4</v>
      </c>
      <c r="E21" s="11">
        <v>1.5482014103622901E-2</v>
      </c>
      <c r="F21" s="15" t="s">
        <v>112</v>
      </c>
    </row>
    <row r="22" spans="1:6" x14ac:dyDescent="0.25">
      <c r="A22" s="12" t="s">
        <v>113</v>
      </c>
      <c r="B22" t="s">
        <v>115</v>
      </c>
      <c r="C22" s="8">
        <v>0</v>
      </c>
      <c r="D22" s="11"/>
      <c r="E22" s="11"/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2.5176499811499602E-3</v>
      </c>
      <c r="D23" s="27">
        <v>7.1781889413907599E-4</v>
      </c>
      <c r="E23" s="27">
        <v>8.7906083245779202E-3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9.0140923743760593E-3</v>
      </c>
      <c r="D24" s="11">
        <v>1.0650828036252299E-3</v>
      </c>
      <c r="E24" s="11">
        <v>7.2012055390431207E-2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2.8811529670213099E-3</v>
      </c>
      <c r="D25" s="11">
        <v>6.6237842652635398E-4</v>
      </c>
      <c r="E25" s="11">
        <v>1.24396591859889E-2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</v>
      </c>
      <c r="D26" s="11"/>
      <c r="E26" s="11"/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2.3017678883860502E-3</v>
      </c>
      <c r="D27" s="27">
        <v>7.8288680339087704E-4</v>
      </c>
      <c r="E27" s="27">
        <v>6.7475356967977903E-3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2.3884778425434698E-3</v>
      </c>
      <c r="D28" s="11">
        <v>3.1915613466025898E-4</v>
      </c>
      <c r="E28" s="11">
        <v>1.7637996425543801E-2</v>
      </c>
      <c r="F28" s="15" t="s">
        <v>112</v>
      </c>
    </row>
    <row r="29" spans="1:6" x14ac:dyDescent="0.25">
      <c r="A29" s="12" t="s">
        <v>120</v>
      </c>
      <c r="B29" t="s">
        <v>121</v>
      </c>
      <c r="C29" s="8">
        <v>5.0512560185321997E-3</v>
      </c>
      <c r="D29" s="11">
        <v>6.6930183130291005E-4</v>
      </c>
      <c r="E29" s="11">
        <v>3.7058222951143902E-2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3.4226181381242899E-3</v>
      </c>
      <c r="D30" s="11">
        <v>8.4224320514682E-4</v>
      </c>
      <c r="E30" s="11">
        <v>1.37992887484291E-2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</v>
      </c>
      <c r="D31" s="11"/>
      <c r="E31" s="11"/>
      <c r="F31" s="15" t="s">
        <v>94</v>
      </c>
    </row>
    <row r="32" spans="1:6" x14ac:dyDescent="0.25">
      <c r="A32" s="12" t="s">
        <v>120</v>
      </c>
      <c r="B32" t="s">
        <v>124</v>
      </c>
      <c r="C32" s="8">
        <v>0</v>
      </c>
      <c r="D32" s="11"/>
      <c r="E32" s="11"/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3.7100274169437099E-3</v>
      </c>
      <c r="D33" s="27">
        <v>2.0522750566392498E-3</v>
      </c>
      <c r="E33" s="27">
        <v>6.6978638413279596E-3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</v>
      </c>
      <c r="D34" s="11"/>
      <c r="E34" s="11"/>
      <c r="F34" s="15" t="s">
        <v>94</v>
      </c>
    </row>
    <row r="35" spans="1:6" x14ac:dyDescent="0.25">
      <c r="A35" s="12" t="s">
        <v>125</v>
      </c>
      <c r="B35" t="s">
        <v>127</v>
      </c>
      <c r="C35" s="8">
        <v>0</v>
      </c>
      <c r="D35" s="11"/>
      <c r="E35" s="11"/>
      <c r="F35" s="15" t="s">
        <v>94</v>
      </c>
    </row>
    <row r="36" spans="1:6" x14ac:dyDescent="0.25">
      <c r="A36" s="12" t="s">
        <v>125</v>
      </c>
      <c r="B36" t="s">
        <v>128</v>
      </c>
      <c r="C36" s="8">
        <v>0</v>
      </c>
      <c r="D36" s="11"/>
      <c r="E36" s="11"/>
      <c r="F36" s="15" t="s">
        <v>94</v>
      </c>
    </row>
    <row r="37" spans="1:6" x14ac:dyDescent="0.25">
      <c r="A37" s="12" t="s">
        <v>125</v>
      </c>
      <c r="B37" t="s">
        <v>129</v>
      </c>
      <c r="C37" s="8">
        <v>5.4973073346494599E-3</v>
      </c>
      <c r="D37" s="11">
        <v>7.7460228762935999E-4</v>
      </c>
      <c r="E37" s="11">
        <v>3.7921315092109997E-2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4.1448008401566202E-3</v>
      </c>
      <c r="D38" s="11">
        <v>5.5918773319646204E-4</v>
      </c>
      <c r="E38" s="11">
        <v>3.0031164271003202E-2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7.3380491683897502E-3</v>
      </c>
      <c r="D39" s="11">
        <v>1.8159025842816299E-3</v>
      </c>
      <c r="E39" s="11">
        <v>2.91623940760595E-2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2.8118175255405402E-3</v>
      </c>
      <c r="D40" s="11">
        <v>3.8531342554674002E-4</v>
      </c>
      <c r="E40" s="11">
        <v>2.02102369406311E-2</v>
      </c>
      <c r="F40" s="15" t="s">
        <v>112</v>
      </c>
    </row>
    <row r="41" spans="1:6" x14ac:dyDescent="0.25">
      <c r="A41" s="12" t="s">
        <v>125</v>
      </c>
      <c r="B41" t="s">
        <v>133</v>
      </c>
      <c r="C41" s="8">
        <v>0</v>
      </c>
      <c r="D41" s="11"/>
      <c r="E41" s="11"/>
      <c r="F41" s="15" t="s">
        <v>94</v>
      </c>
    </row>
    <row r="42" spans="1:6" x14ac:dyDescent="0.25">
      <c r="A42" s="12" t="s">
        <v>125</v>
      </c>
      <c r="B42" t="s">
        <v>134</v>
      </c>
      <c r="C42" s="8">
        <v>0</v>
      </c>
      <c r="D42" s="11"/>
      <c r="E42" s="11"/>
      <c r="F42" s="15" t="s">
        <v>94</v>
      </c>
    </row>
    <row r="43" spans="1:6" x14ac:dyDescent="0.25">
      <c r="A43" s="12" t="s">
        <v>125</v>
      </c>
      <c r="B43" t="s">
        <v>125</v>
      </c>
      <c r="C43" s="8">
        <v>2.6719559532599E-3</v>
      </c>
      <c r="D43" s="11">
        <v>6.1054353230977705E-4</v>
      </c>
      <c r="E43" s="11">
        <v>1.16125574131558E-2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2.80574098628552E-3</v>
      </c>
      <c r="D44" s="11">
        <v>3.8152099762640498E-4</v>
      </c>
      <c r="E44" s="11">
        <v>2.03205492823255E-2</v>
      </c>
      <c r="F44" s="15" t="s">
        <v>112</v>
      </c>
    </row>
    <row r="45" spans="1:6" x14ac:dyDescent="0.25">
      <c r="A45" s="12" t="s">
        <v>125</v>
      </c>
      <c r="B45" t="s">
        <v>136</v>
      </c>
      <c r="C45" s="8">
        <v>6.6694737350045004E-3</v>
      </c>
      <c r="D45" s="11">
        <v>2.5807678464968399E-3</v>
      </c>
      <c r="E45" s="11">
        <v>1.71246929075872E-2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6.8658445678483702E-3</v>
      </c>
      <c r="D46" s="27">
        <v>5.2128722860738897E-3</v>
      </c>
      <c r="E46" s="27">
        <v>9.0382028175731606E-3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1.01791795034429E-2</v>
      </c>
      <c r="D47" s="11">
        <v>1.42064046251189E-3</v>
      </c>
      <c r="E47" s="11">
        <v>6.9194225144647195E-2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</v>
      </c>
      <c r="D48" s="11"/>
      <c r="E48" s="11"/>
      <c r="F48" s="15" t="s">
        <v>94</v>
      </c>
    </row>
    <row r="49" spans="1:6" x14ac:dyDescent="0.25">
      <c r="A49" s="12" t="s">
        <v>137</v>
      </c>
      <c r="B49" t="s">
        <v>140</v>
      </c>
      <c r="C49" s="8">
        <v>2.0017106255710099E-2</v>
      </c>
      <c r="D49" s="11">
        <v>5.9577556396325096E-3</v>
      </c>
      <c r="E49" s="11">
        <v>6.5082053930795303E-2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0</v>
      </c>
      <c r="D50" s="11"/>
      <c r="E50" s="11"/>
      <c r="F50" s="15" t="s">
        <v>94</v>
      </c>
    </row>
    <row r="51" spans="1:6" x14ac:dyDescent="0.25">
      <c r="A51" s="12" t="s">
        <v>137</v>
      </c>
      <c r="B51" t="s">
        <v>142</v>
      </c>
      <c r="C51" s="8">
        <v>1.26109662113394E-2</v>
      </c>
      <c r="D51" s="11">
        <v>2.8887872036071601E-3</v>
      </c>
      <c r="E51" s="11">
        <v>5.3303873976550599E-2</v>
      </c>
      <c r="F51" s="15" t="s">
        <v>112</v>
      </c>
    </row>
    <row r="52" spans="1:6" x14ac:dyDescent="0.25">
      <c r="A52" s="12" t="s">
        <v>137</v>
      </c>
      <c r="B52" t="s">
        <v>143</v>
      </c>
      <c r="C52" s="8">
        <v>5.4444941966509102E-3</v>
      </c>
      <c r="D52" s="11">
        <v>7.3981758265049505E-4</v>
      </c>
      <c r="E52" s="11">
        <v>3.89025771785542E-2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</v>
      </c>
      <c r="D53" s="11"/>
      <c r="E53" s="11"/>
      <c r="F53" s="15" t="s">
        <v>94</v>
      </c>
    </row>
    <row r="54" spans="1:6" x14ac:dyDescent="0.25">
      <c r="A54" s="12" t="s">
        <v>137</v>
      </c>
      <c r="B54" t="s">
        <v>145</v>
      </c>
      <c r="C54" s="8">
        <v>6.1307514403639799E-3</v>
      </c>
      <c r="D54" s="11">
        <v>7.45733895468427E-4</v>
      </c>
      <c r="E54" s="11">
        <v>4.8513612858910399E-2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1.93926577631824E-2</v>
      </c>
      <c r="D55" s="11">
        <v>4.6891700504300797E-3</v>
      </c>
      <c r="E55" s="11">
        <v>7.6650216178754602E-2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</v>
      </c>
      <c r="D56" s="11"/>
      <c r="E56" s="11"/>
      <c r="F56" s="15" t="s">
        <v>94</v>
      </c>
    </row>
    <row r="57" spans="1:6" x14ac:dyDescent="0.25">
      <c r="A57" s="12" t="s">
        <v>137</v>
      </c>
      <c r="B57" t="s">
        <v>148</v>
      </c>
      <c r="C57" s="8">
        <v>1.2595530177710699E-2</v>
      </c>
      <c r="D57" s="11">
        <v>4.96154194535445E-3</v>
      </c>
      <c r="E57" s="11">
        <v>3.1602369395582301E-2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3.3607340380437502E-3</v>
      </c>
      <c r="D58" s="11">
        <v>4.5576132087838799E-4</v>
      </c>
      <c r="E58" s="11">
        <v>2.4330967456812399E-2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0</v>
      </c>
      <c r="D59" s="11"/>
      <c r="E59" s="11"/>
      <c r="F59" s="15" t="s">
        <v>94</v>
      </c>
    </row>
    <row r="60" spans="1:6" x14ac:dyDescent="0.25">
      <c r="A60" s="12" t="s">
        <v>137</v>
      </c>
      <c r="B60" t="s">
        <v>151</v>
      </c>
      <c r="C60" s="8">
        <v>1.53895787119314E-2</v>
      </c>
      <c r="D60" s="11">
        <v>3.7192566342667999E-3</v>
      </c>
      <c r="E60" s="11">
        <v>6.14215503487733E-2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3.22767227977809E-3</v>
      </c>
      <c r="D61" s="11">
        <v>4.3605470437949799E-4</v>
      </c>
      <c r="E61" s="11">
        <v>2.3471531847292702E-2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4.9775257887608601E-2</v>
      </c>
      <c r="D62" s="11">
        <v>2.53382124258472E-2</v>
      </c>
      <c r="E62" s="11">
        <v>9.54716679437463E-2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1.22493239288122E-2</v>
      </c>
      <c r="D63" s="11">
        <v>1.5614150817083599E-3</v>
      </c>
      <c r="E63" s="11">
        <v>8.9535557756366999E-2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5.00946270396967E-3</v>
      </c>
      <c r="D64" s="11">
        <v>6.8190550638586804E-4</v>
      </c>
      <c r="E64" s="11">
        <v>3.5816539677462199E-2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0</v>
      </c>
      <c r="D65" s="11"/>
      <c r="E65" s="11"/>
      <c r="F65" s="15" t="s">
        <v>94</v>
      </c>
    </row>
    <row r="66" spans="1:6" x14ac:dyDescent="0.25">
      <c r="A66" s="12" t="s">
        <v>137</v>
      </c>
      <c r="B66" t="s">
        <v>157</v>
      </c>
      <c r="C66" s="8">
        <v>2.2304199648356199E-2</v>
      </c>
      <c r="D66" s="11">
        <v>7.4219928996122203E-3</v>
      </c>
      <c r="E66" s="11">
        <v>6.5071147384231795E-2</v>
      </c>
      <c r="F66" s="15" t="s">
        <v>112</v>
      </c>
    </row>
    <row r="67" spans="1:6" x14ac:dyDescent="0.25">
      <c r="A67" s="12" t="s">
        <v>137</v>
      </c>
      <c r="B67" t="s">
        <v>158</v>
      </c>
      <c r="C67" s="8">
        <v>1.6143472554339699E-3</v>
      </c>
      <c r="D67" s="11">
        <v>2.22421465661258E-4</v>
      </c>
      <c r="E67" s="11">
        <v>1.1615816383752701E-2</v>
      </c>
      <c r="F67" s="15" t="s">
        <v>112</v>
      </c>
    </row>
    <row r="68" spans="1:6" x14ac:dyDescent="0.25">
      <c r="A68" s="12" t="s">
        <v>137</v>
      </c>
      <c r="B68" t="s">
        <v>159</v>
      </c>
      <c r="C68" s="8">
        <v>0</v>
      </c>
      <c r="D68" s="11"/>
      <c r="E68" s="11"/>
      <c r="F68" s="15" t="s">
        <v>94</v>
      </c>
    </row>
    <row r="69" spans="1:6" x14ac:dyDescent="0.25">
      <c r="A69" s="12" t="s">
        <v>137</v>
      </c>
      <c r="B69" t="s">
        <v>160</v>
      </c>
      <c r="C69" s="8">
        <v>3.4454830050680602E-3</v>
      </c>
      <c r="D69" s="11">
        <v>4.6898285674243497E-4</v>
      </c>
      <c r="E69" s="11">
        <v>2.4843441311350901E-2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0</v>
      </c>
      <c r="D70" s="11"/>
      <c r="E70" s="11"/>
      <c r="F70" s="15" t="s">
        <v>94</v>
      </c>
    </row>
    <row r="71" spans="1:6" x14ac:dyDescent="0.25">
      <c r="A71" s="12" t="s">
        <v>137</v>
      </c>
      <c r="B71" t="s">
        <v>162</v>
      </c>
      <c r="C71" s="8">
        <v>4.0629104619093201E-3</v>
      </c>
      <c r="D71" s="11">
        <v>5.4295692811161104E-4</v>
      </c>
      <c r="E71" s="11">
        <v>2.9723832708130699E-2</v>
      </c>
      <c r="F71" s="15" t="s">
        <v>112</v>
      </c>
    </row>
    <row r="72" spans="1:6" x14ac:dyDescent="0.25">
      <c r="A72" s="12" t="s">
        <v>137</v>
      </c>
      <c r="B72" t="s">
        <v>163</v>
      </c>
      <c r="C72" s="8">
        <v>3.0724386495128301E-3</v>
      </c>
      <c r="D72" s="11">
        <v>4.08502189213408E-4</v>
      </c>
      <c r="E72" s="11">
        <v>2.27137676840478E-2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0</v>
      </c>
      <c r="D73" s="11"/>
      <c r="E73" s="11"/>
      <c r="F73" s="15" t="s">
        <v>94</v>
      </c>
    </row>
    <row r="74" spans="1:6" x14ac:dyDescent="0.25">
      <c r="A74" s="12" t="s">
        <v>137</v>
      </c>
      <c r="B74" t="s">
        <v>165</v>
      </c>
      <c r="C74" s="8">
        <v>1.6815709330841502E-2</v>
      </c>
      <c r="D74" s="11">
        <v>6.0684595309240001E-3</v>
      </c>
      <c r="E74" s="11">
        <v>4.5720817185786598E-2</v>
      </c>
      <c r="F74" s="15" t="s">
        <v>112</v>
      </c>
    </row>
    <row r="75" spans="1:6" x14ac:dyDescent="0.25">
      <c r="A75" s="12" t="s">
        <v>137</v>
      </c>
      <c r="B75" t="s">
        <v>166</v>
      </c>
      <c r="C75" s="8">
        <v>0</v>
      </c>
      <c r="D75" s="11"/>
      <c r="E75" s="11"/>
      <c r="F75" s="15" t="s">
        <v>94</v>
      </c>
    </row>
    <row r="76" spans="1:6" x14ac:dyDescent="0.25">
      <c r="A76" s="12" t="s">
        <v>137</v>
      </c>
      <c r="B76" t="s">
        <v>167</v>
      </c>
      <c r="C76" s="8">
        <v>2.9857790711995602E-3</v>
      </c>
      <c r="D76" s="11">
        <v>4.1347234695719698E-4</v>
      </c>
      <c r="E76" s="11">
        <v>2.1221256138883201E-2</v>
      </c>
      <c r="F76" s="15" t="s">
        <v>112</v>
      </c>
    </row>
    <row r="77" spans="1:6" x14ac:dyDescent="0.25">
      <c r="A77" s="12" t="s">
        <v>137</v>
      </c>
      <c r="B77" t="s">
        <v>168</v>
      </c>
      <c r="C77" s="8">
        <v>0</v>
      </c>
      <c r="D77" s="11"/>
      <c r="E77" s="11"/>
      <c r="F77" s="15" t="s">
        <v>94</v>
      </c>
    </row>
    <row r="78" spans="1:6" x14ac:dyDescent="0.25">
      <c r="A78" s="12" t="s">
        <v>137</v>
      </c>
      <c r="B78" t="s">
        <v>169</v>
      </c>
      <c r="C78" s="8">
        <v>9.6947100352328102E-3</v>
      </c>
      <c r="D78" s="11">
        <v>3.0905503090485498E-3</v>
      </c>
      <c r="E78" s="11">
        <v>2.99867240758711E-2</v>
      </c>
      <c r="F78" s="15" t="s">
        <v>112</v>
      </c>
    </row>
    <row r="79" spans="1:6" x14ac:dyDescent="0.25">
      <c r="A79" s="12" t="s">
        <v>137</v>
      </c>
      <c r="B79" t="s">
        <v>170</v>
      </c>
      <c r="C79" s="8">
        <v>6.0348110458270897E-3</v>
      </c>
      <c r="D79" s="11">
        <v>1.8659664290322901E-3</v>
      </c>
      <c r="E79" s="11">
        <v>1.9337032075627699E-2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8.1728158909211597E-3</v>
      </c>
      <c r="D80" s="11">
        <v>2.00750496411769E-3</v>
      </c>
      <c r="E80" s="11">
        <v>3.2653092008794703E-2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0</v>
      </c>
      <c r="D81" s="11"/>
      <c r="E81" s="11"/>
      <c r="F81" s="15" t="s">
        <v>94</v>
      </c>
    </row>
    <row r="82" spans="1:6" x14ac:dyDescent="0.25">
      <c r="A82" s="12" t="s">
        <v>137</v>
      </c>
      <c r="B82" t="s">
        <v>173</v>
      </c>
      <c r="C82" s="8">
        <v>0</v>
      </c>
      <c r="D82" s="11"/>
      <c r="E82" s="11"/>
      <c r="F82" s="15" t="s">
        <v>94</v>
      </c>
    </row>
    <row r="83" spans="1:6" x14ac:dyDescent="0.25">
      <c r="A83" s="12" t="s">
        <v>137</v>
      </c>
      <c r="B83" t="s">
        <v>174</v>
      </c>
      <c r="C83" s="8">
        <v>1.6112919175929899E-2</v>
      </c>
      <c r="D83" s="11">
        <v>6.00425301240277E-3</v>
      </c>
      <c r="E83" s="11">
        <v>4.2512495393477297E-2</v>
      </c>
      <c r="F83" s="15" t="s">
        <v>112</v>
      </c>
    </row>
    <row r="84" spans="1:6" x14ac:dyDescent="0.25">
      <c r="A84" s="12" t="s">
        <v>137</v>
      </c>
      <c r="B84" t="s">
        <v>175</v>
      </c>
      <c r="C84" s="8">
        <v>8.9383383211476004E-3</v>
      </c>
      <c r="D84" s="11">
        <v>2.14339742499882E-3</v>
      </c>
      <c r="E84" s="11">
        <v>3.64867634796123E-2</v>
      </c>
      <c r="F84" s="15" t="s">
        <v>112</v>
      </c>
    </row>
    <row r="85" spans="1:6" x14ac:dyDescent="0.25">
      <c r="A85" s="12" t="s">
        <v>137</v>
      </c>
      <c r="B85" t="s">
        <v>176</v>
      </c>
      <c r="C85" s="8">
        <v>8.0852805990022404E-3</v>
      </c>
      <c r="D85" s="11">
        <v>3.7269264582256698E-3</v>
      </c>
      <c r="E85" s="11">
        <v>1.7451118146023601E-2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</v>
      </c>
      <c r="D86" s="11"/>
      <c r="E86" s="11"/>
      <c r="F86" s="15" t="s">
        <v>94</v>
      </c>
    </row>
    <row r="87" spans="1:6" x14ac:dyDescent="0.25">
      <c r="A87" s="12" t="s">
        <v>137</v>
      </c>
      <c r="B87" t="s">
        <v>178</v>
      </c>
      <c r="C87" s="8">
        <v>2.49839522207034E-2</v>
      </c>
      <c r="D87" s="11">
        <v>5.8919806809312504E-3</v>
      </c>
      <c r="E87" s="11">
        <v>9.9733716326787306E-2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4.7236327056329299E-3</v>
      </c>
      <c r="D88" s="11">
        <v>1.1576442735477901E-3</v>
      </c>
      <c r="E88" s="11">
        <v>1.9064573750965201E-2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3.7369698746893701E-3</v>
      </c>
      <c r="D89" s="27">
        <v>1.2780189268411699E-3</v>
      </c>
      <c r="E89" s="27">
        <v>1.08755052973934E-2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</v>
      </c>
      <c r="D90" s="11"/>
      <c r="E90" s="11"/>
      <c r="F90" s="15" t="s">
        <v>94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0</v>
      </c>
      <c r="D92" s="11"/>
      <c r="E92" s="11"/>
      <c r="F92" s="15" t="s">
        <v>94</v>
      </c>
    </row>
    <row r="93" spans="1:6" x14ac:dyDescent="0.25">
      <c r="A93" s="12" t="s">
        <v>180</v>
      </c>
      <c r="B93" t="s">
        <v>184</v>
      </c>
      <c r="C93" s="8">
        <v>4.08602669157464E-3</v>
      </c>
      <c r="D93" s="11">
        <v>5.5591653268552703E-4</v>
      </c>
      <c r="E93" s="11">
        <v>2.93737694615013E-2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0</v>
      </c>
      <c r="D94" s="11"/>
      <c r="E94" s="11"/>
      <c r="F94" s="15" t="s">
        <v>94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5.3754910423208001E-3</v>
      </c>
      <c r="D96" s="11">
        <v>1.2589655599475E-3</v>
      </c>
      <c r="E96" s="11">
        <v>2.2646887157253E-2</v>
      </c>
      <c r="F96" s="15" t="s">
        <v>112</v>
      </c>
    </row>
    <row r="97" spans="1:6" x14ac:dyDescent="0.25">
      <c r="A97" s="12" t="s">
        <v>180</v>
      </c>
      <c r="B97" t="s">
        <v>188</v>
      </c>
      <c r="C97" s="8">
        <v>0</v>
      </c>
      <c r="D97" s="11"/>
      <c r="E97" s="11"/>
      <c r="F97" s="15" t="s">
        <v>94</v>
      </c>
    </row>
    <row r="98" spans="1:6" x14ac:dyDescent="0.25">
      <c r="A98" s="12" t="s">
        <v>180</v>
      </c>
      <c r="B98" t="s">
        <v>189</v>
      </c>
      <c r="C98" s="8">
        <v>4.6505874016404096E-3</v>
      </c>
      <c r="D98" s="11">
        <v>1.1544099876430701E-3</v>
      </c>
      <c r="E98" s="11">
        <v>1.8538560764682299E-2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0</v>
      </c>
      <c r="D99" s="11"/>
      <c r="E99" s="11"/>
      <c r="F99" s="15" t="s">
        <v>94</v>
      </c>
    </row>
    <row r="100" spans="1:6" x14ac:dyDescent="0.25">
      <c r="A100" s="12" t="s">
        <v>180</v>
      </c>
      <c r="B100" t="s">
        <v>191</v>
      </c>
      <c r="C100" s="8">
        <v>6.5516935587053501E-3</v>
      </c>
      <c r="D100" s="11">
        <v>8.1105217590260795E-4</v>
      </c>
      <c r="E100" s="11">
        <v>5.0856593594661402E-2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2.12936780818891E-3</v>
      </c>
      <c r="D101" s="27">
        <v>8.9316569416745997E-4</v>
      </c>
      <c r="E101" s="27">
        <v>5.0678789590235798E-3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</v>
      </c>
      <c r="D102" s="11"/>
      <c r="E102" s="11"/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1.9603347637633002E-3</v>
      </c>
      <c r="D103" s="11">
        <v>2.5073466381833002E-4</v>
      </c>
      <c r="E103" s="11">
        <v>1.51499673836817E-2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3.3081487134283198E-3</v>
      </c>
      <c r="D104" s="11">
        <v>8.07587215238894E-4</v>
      </c>
      <c r="E104" s="11">
        <v>1.3447089897008701E-2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</v>
      </c>
      <c r="D105" s="11"/>
      <c r="E105" s="11"/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</v>
      </c>
      <c r="D106" s="11"/>
      <c r="E106" s="11"/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</v>
      </c>
      <c r="D107" s="11"/>
      <c r="E107" s="11"/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3.76422540409843E-3</v>
      </c>
      <c r="D108" s="11">
        <v>4.9720947161704097E-4</v>
      </c>
      <c r="E108" s="11">
        <v>2.7898647006624401E-2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1.7194979214501299E-3</v>
      </c>
      <c r="D109" s="11">
        <v>2.2009724894644599E-4</v>
      </c>
      <c r="E109" s="11">
        <v>1.32976253971242E-2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2.8779929149295399E-3</v>
      </c>
      <c r="D110" s="11">
        <v>6.9991838464413198E-4</v>
      </c>
      <c r="E110" s="11">
        <v>1.17542872169743E-2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2.23006639311444E-3</v>
      </c>
      <c r="D111" s="27">
        <v>7.9503290267088995E-4</v>
      </c>
      <c r="E111" s="27">
        <v>6.2391599694691397E-3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3.4495386404939802E-3</v>
      </c>
      <c r="D112" s="11">
        <v>4.1329482836059402E-4</v>
      </c>
      <c r="E112" s="11">
        <v>2.8162902563789699E-2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1.5153597712305299E-3</v>
      </c>
      <c r="D113" s="11">
        <v>2.0941654749915E-4</v>
      </c>
      <c r="E113" s="11">
        <v>1.0876701470554501E-2</v>
      </c>
      <c r="F113" s="15" t="s">
        <v>112</v>
      </c>
    </row>
    <row r="114" spans="1:6" x14ac:dyDescent="0.25">
      <c r="A114" s="12" t="s">
        <v>201</v>
      </c>
      <c r="B114" t="s">
        <v>204</v>
      </c>
      <c r="C114" s="8">
        <v>9.8183915537573205E-3</v>
      </c>
      <c r="D114" s="11">
        <v>2.3823774974004101E-3</v>
      </c>
      <c r="E114" s="11">
        <v>3.9544121954205903E-2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0</v>
      </c>
      <c r="D115" s="11"/>
      <c r="E115" s="11"/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1.0213577557264E-2</v>
      </c>
      <c r="D117" s="11">
        <v>1.2093777607439899E-3</v>
      </c>
      <c r="E117" s="11">
        <v>8.0831460753157794E-2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</v>
      </c>
      <c r="D118" s="11"/>
      <c r="E118" s="11"/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5.4506434777021997E-3</v>
      </c>
      <c r="D120" s="27">
        <v>3.2458620257625899E-3</v>
      </c>
      <c r="E120" s="27">
        <v>9.1393111172754105E-3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2.4744086744577301E-3</v>
      </c>
      <c r="D121" s="11">
        <v>3.2168195523599299E-4</v>
      </c>
      <c r="E121" s="11">
        <v>1.87629990225858E-2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6.4667983094204703E-3</v>
      </c>
      <c r="D122" s="11">
        <v>1.92941063641279E-3</v>
      </c>
      <c r="E122" s="11">
        <v>2.1445465912324001E-2</v>
      </c>
      <c r="F122" s="15" t="s">
        <v>112</v>
      </c>
    </row>
    <row r="123" spans="1:6" x14ac:dyDescent="0.25">
      <c r="A123" s="12" t="s">
        <v>210</v>
      </c>
      <c r="B123" t="s">
        <v>213</v>
      </c>
      <c r="C123" s="8">
        <v>1.28077532771994E-2</v>
      </c>
      <c r="D123" s="11">
        <v>4.5933155101399404E-3</v>
      </c>
      <c r="E123" s="11">
        <v>3.5193067680741402E-2</v>
      </c>
      <c r="F123" s="15" t="s">
        <v>112</v>
      </c>
    </row>
    <row r="124" spans="1:6" x14ac:dyDescent="0.25">
      <c r="A124" s="12" t="s">
        <v>210</v>
      </c>
      <c r="B124" t="s">
        <v>214</v>
      </c>
      <c r="C124" s="8">
        <v>3.0225795558224198E-3</v>
      </c>
      <c r="D124" s="11">
        <v>3.97698015300809E-4</v>
      </c>
      <c r="E124" s="11">
        <v>2.2580810247756499E-2</v>
      </c>
      <c r="F124" s="15" t="s">
        <v>112</v>
      </c>
    </row>
    <row r="125" spans="1:6" x14ac:dyDescent="0.25">
      <c r="A125" s="12" t="s">
        <v>210</v>
      </c>
      <c r="B125" t="s">
        <v>215</v>
      </c>
      <c r="C125" s="8">
        <v>0</v>
      </c>
      <c r="D125" s="11"/>
      <c r="E125" s="11"/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</v>
      </c>
      <c r="D126" s="11"/>
      <c r="E126" s="11"/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</v>
      </c>
      <c r="D127" s="11"/>
      <c r="E127" s="11"/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4.6022913478874702E-3</v>
      </c>
      <c r="D128" s="11">
        <v>1.1069651732275999E-3</v>
      </c>
      <c r="E128" s="11">
        <v>1.8925268962081999E-2</v>
      </c>
      <c r="F128" s="15" t="s">
        <v>112</v>
      </c>
    </row>
    <row r="129" spans="1:6" x14ac:dyDescent="0.25">
      <c r="A129" s="12" t="s">
        <v>210</v>
      </c>
      <c r="B129" t="s">
        <v>219</v>
      </c>
      <c r="C129" s="8">
        <v>1.33961839210651E-2</v>
      </c>
      <c r="D129" s="11">
        <v>4.9180115051398196E-3</v>
      </c>
      <c r="E129" s="11">
        <v>3.5961701640761998E-2</v>
      </c>
      <c r="F129" s="15" t="s">
        <v>112</v>
      </c>
    </row>
    <row r="130" spans="1:6" x14ac:dyDescent="0.25">
      <c r="A130" s="12" t="s">
        <v>210</v>
      </c>
      <c r="B130" t="s">
        <v>220</v>
      </c>
      <c r="C130" s="8">
        <v>2.4907016975138701E-3</v>
      </c>
      <c r="D130" s="11">
        <v>3.3414919759793498E-4</v>
      </c>
      <c r="E130" s="11">
        <v>1.83104132655839E-2</v>
      </c>
      <c r="F130" s="15" t="s">
        <v>112</v>
      </c>
    </row>
    <row r="131" spans="1:6" x14ac:dyDescent="0.25">
      <c r="A131" s="12" t="s">
        <v>210</v>
      </c>
      <c r="B131" t="s">
        <v>221</v>
      </c>
      <c r="C131" s="8">
        <v>2.8183139771021698E-3</v>
      </c>
      <c r="D131" s="11">
        <v>3.7855932145518299E-4</v>
      </c>
      <c r="E131" s="11">
        <v>2.06569698871466E-2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1.8581310884689E-3</v>
      </c>
      <c r="D132" s="27">
        <v>6.6402271427346102E-4</v>
      </c>
      <c r="E132" s="27">
        <v>5.1884490837963296E-3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7.4488284780072E-3</v>
      </c>
      <c r="D133" s="11">
        <v>9.9369547186463499E-4</v>
      </c>
      <c r="E133" s="11">
        <v>5.3587736452498799E-2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0</v>
      </c>
      <c r="D134" s="11"/>
      <c r="E134" s="11"/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</v>
      </c>
      <c r="D135" s="11"/>
      <c r="E135" s="11"/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</v>
      </c>
      <c r="D137" s="11"/>
      <c r="E137" s="11"/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</v>
      </c>
      <c r="D138" s="11"/>
      <c r="E138" s="11"/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</v>
      </c>
      <c r="D139" s="11"/>
      <c r="E139" s="11"/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1.3533172728202401E-2</v>
      </c>
      <c r="D140" s="11">
        <v>1.6656453650669401E-3</v>
      </c>
      <c r="E140" s="11">
        <v>0.10136983661653499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8.3890020088123901E-4</v>
      </c>
      <c r="D141" s="11">
        <v>1.14761238245385E-4</v>
      </c>
      <c r="E141" s="11">
        <v>6.1044318208899198E-3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</v>
      </c>
      <c r="D142" s="11"/>
      <c r="E142" s="11"/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5.3588221810061598E-3</v>
      </c>
      <c r="D144" s="11">
        <v>7.0181462079882504E-4</v>
      </c>
      <c r="E144" s="11">
        <v>3.9690777794991999E-2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7.0608287575353104E-3</v>
      </c>
      <c r="D145" s="27">
        <v>2.68661346121508E-3</v>
      </c>
      <c r="E145" s="27">
        <v>1.8425354983333201E-2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</v>
      </c>
      <c r="D146" s="11"/>
      <c r="E146" s="11"/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1.45626333590548E-2</v>
      </c>
      <c r="D147" s="11">
        <v>2.6777101845844001E-3</v>
      </c>
      <c r="E147" s="11">
        <v>7.5219813138157399E-2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8.5280611287899596E-3</v>
      </c>
      <c r="D150" s="11">
        <v>2.9298095941505701E-3</v>
      </c>
      <c r="E150" s="11">
        <v>2.4559905614315099E-2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4.2753915559240602E-3</v>
      </c>
      <c r="D151" s="27">
        <v>1.4746135146767501E-3</v>
      </c>
      <c r="E151" s="27">
        <v>1.23300840180734E-2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</v>
      </c>
      <c r="D152" s="11"/>
      <c r="E152" s="11"/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1.1538205008201199E-2</v>
      </c>
      <c r="D153" s="11">
        <v>1.4460734664603701E-3</v>
      </c>
      <c r="E153" s="11">
        <v>8.5997400426276002E-2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</v>
      </c>
      <c r="D154" s="11"/>
      <c r="E154" s="11"/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</v>
      </c>
      <c r="D155" s="11"/>
      <c r="E155" s="11"/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8.1680571011636793E-3</v>
      </c>
      <c r="D156" s="11">
        <v>2.5671820842321498E-3</v>
      </c>
      <c r="E156" s="11">
        <v>2.56739472059733E-2</v>
      </c>
      <c r="F156" s="15" t="s">
        <v>112</v>
      </c>
    </row>
    <row r="157" spans="1:6" x14ac:dyDescent="0.25">
      <c r="A157" s="12" t="s">
        <v>241</v>
      </c>
      <c r="B157" t="s">
        <v>247</v>
      </c>
      <c r="C157" s="8">
        <v>0</v>
      </c>
      <c r="D157" s="11"/>
      <c r="E157" s="11"/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</v>
      </c>
      <c r="D158" s="11"/>
      <c r="E158" s="11"/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1.5468716846602599E-3</v>
      </c>
      <c r="D159" s="27">
        <v>3.8052335867738002E-4</v>
      </c>
      <c r="E159" s="27">
        <v>6.26580446950645E-3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5.4611676787082097E-3</v>
      </c>
      <c r="D160" s="11">
        <v>1.26454007867076E-3</v>
      </c>
      <c r="E160" s="11">
        <v>2.3260767260616599E-2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0</v>
      </c>
      <c r="D161" s="11"/>
      <c r="E161" s="11"/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8.1699806772603106E-3</v>
      </c>
      <c r="D162" s="27">
        <v>3.6625967392808598E-3</v>
      </c>
      <c r="E162" s="27">
        <v>1.8123487088073601E-2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4.7368253111728298E-3</v>
      </c>
      <c r="D163" s="11">
        <v>6.1063769539991498E-4</v>
      </c>
      <c r="E163" s="11">
        <v>3.5747109332021701E-2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8.9130592320686795E-3</v>
      </c>
      <c r="D164" s="10">
        <v>3.87510051403165E-3</v>
      </c>
      <c r="E164" s="10">
        <v>2.03668734387185E-2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29</v>
      </c>
    </row>
    <row r="3" spans="1:6" x14ac:dyDescent="0.25">
      <c r="A3" s="1" t="s">
        <v>278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0.54282460697498303</v>
      </c>
      <c r="D12" s="23">
        <v>0.53652349413347999</v>
      </c>
      <c r="E12" s="23">
        <v>0.54911204655592605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0.61767293746819596</v>
      </c>
      <c r="D13" s="27">
        <v>0.57950158093821003</v>
      </c>
      <c r="E13" s="27">
        <v>0.65444543575223801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0.61751470012499798</v>
      </c>
      <c r="D14" s="11">
        <v>0.57928279534446103</v>
      </c>
      <c r="E14" s="11">
        <v>0.65434541740029395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0.50068963155425805</v>
      </c>
      <c r="D15" s="27">
        <v>0.467870607352525</v>
      </c>
      <c r="E15" s="27">
        <v>0.53350271446754405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0.54626376462597903</v>
      </c>
      <c r="D16" s="11">
        <v>0.49411824160056</v>
      </c>
      <c r="E16" s="11">
        <v>0.59741359267817096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0.48357054208490402</v>
      </c>
      <c r="D17" s="11">
        <v>0.44076419518846099</v>
      </c>
      <c r="E17" s="11">
        <v>0.52661935547803695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0.45540307454434797</v>
      </c>
      <c r="D18" s="11">
        <v>0.39227176836010202</v>
      </c>
      <c r="E18" s="11">
        <v>0.52000103362181704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0.66716181708662303</v>
      </c>
      <c r="D19" s="27">
        <v>0.63378788199219604</v>
      </c>
      <c r="E19" s="27">
        <v>0.69893904184537503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0.67639685535136096</v>
      </c>
      <c r="D20" s="11">
        <v>0.63452044287062004</v>
      </c>
      <c r="E20" s="11">
        <v>0.71562550347221598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0.70239866717706601</v>
      </c>
      <c r="D21" s="11">
        <v>0.63707742337136397</v>
      </c>
      <c r="E21" s="11">
        <v>0.760384935001443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0.34238051364615801</v>
      </c>
      <c r="D22" s="11">
        <v>0.27485754614330099</v>
      </c>
      <c r="E22" s="11">
        <v>0.41695348150265898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0.52496555645566401</v>
      </c>
      <c r="D23" s="27">
        <v>0.48170110099040397</v>
      </c>
      <c r="E23" s="27">
        <v>0.56785844938667196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0.54236486264697303</v>
      </c>
      <c r="D24" s="11">
        <v>0.44994065371963798</v>
      </c>
      <c r="E24" s="11">
        <v>0.63196220216411603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0.52977956327612197</v>
      </c>
      <c r="D25" s="11">
        <v>0.47535070939289198</v>
      </c>
      <c r="E25" s="11">
        <v>0.58350922759878199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0.51874585848420296</v>
      </c>
      <c r="D26" s="11">
        <v>0.44717787368895001</v>
      </c>
      <c r="E26" s="11">
        <v>0.58955281477755495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0.51802936448824</v>
      </c>
      <c r="D27" s="27">
        <v>0.48560734291996399</v>
      </c>
      <c r="E27" s="27">
        <v>0.55030027828172901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0.56721584253526702</v>
      </c>
      <c r="D28" s="11">
        <v>0.50867204699954705</v>
      </c>
      <c r="E28" s="11">
        <v>0.62394103147459301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0.324869843507546</v>
      </c>
      <c r="D29" s="11">
        <v>0.26694131046021402</v>
      </c>
      <c r="E29" s="11">
        <v>0.38870360933249698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0.49583403433162399</v>
      </c>
      <c r="D30" s="11">
        <v>0.44193731474827502</v>
      </c>
      <c r="E30" s="11">
        <v>0.54982774712856497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0.35031974006796102</v>
      </c>
      <c r="D31" s="11">
        <v>0.27308160823745498</v>
      </c>
      <c r="E31" s="11">
        <v>0.43629201767994003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0.52907713436864701</v>
      </c>
      <c r="D32" s="11">
        <v>0.46797094492143598</v>
      </c>
      <c r="E32" s="11">
        <v>0.58932404752176504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0.50446206495276902</v>
      </c>
      <c r="D33" s="27">
        <v>0.48721992519426999</v>
      </c>
      <c r="E33" s="27">
        <v>0.52169359812704297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0.51323726507845002</v>
      </c>
      <c r="D34" s="11">
        <v>0.46179851028839702</v>
      </c>
      <c r="E34" s="11">
        <v>0.56439714286589004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0.50225216358788105</v>
      </c>
      <c r="D35" s="11">
        <v>0.43147412551449699</v>
      </c>
      <c r="E35" s="11">
        <v>0.57294005652746804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0.381980947973521</v>
      </c>
      <c r="D36" s="11">
        <v>0.32476574306503397</v>
      </c>
      <c r="E36" s="11">
        <v>0.44266787669650498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0.48942995306944698</v>
      </c>
      <c r="D37" s="11">
        <v>0.410762123951461</v>
      </c>
      <c r="E37" s="11">
        <v>0.56862483644144002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0.46198950013349299</v>
      </c>
      <c r="D38" s="11">
        <v>0.40107045458151602</v>
      </c>
      <c r="E38" s="11">
        <v>0.52406515075201099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0.49575493750977101</v>
      </c>
      <c r="D39" s="11">
        <v>0.44067360502186398</v>
      </c>
      <c r="E39" s="11">
        <v>0.55093950511665901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0.57431879672196295</v>
      </c>
      <c r="D40" s="11">
        <v>0.53201476388768398</v>
      </c>
      <c r="E40" s="11">
        <v>0.615562048319516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0.47260924485532202</v>
      </c>
      <c r="D41" s="11">
        <v>0.39180347401439802</v>
      </c>
      <c r="E41" s="11">
        <v>0.55487607011259799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0.53529799772270803</v>
      </c>
      <c r="D42" s="11">
        <v>0.469573495262745</v>
      </c>
      <c r="E42" s="11">
        <v>0.59981902134005005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0.40635535305394699</v>
      </c>
      <c r="D43" s="11">
        <v>0.36298406888759899</v>
      </c>
      <c r="E43" s="11">
        <v>0.45123797274220601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0.48208781755601499</v>
      </c>
      <c r="D44" s="11">
        <v>0.438379423654847</v>
      </c>
      <c r="E44" s="11">
        <v>0.52607205200192397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0.57454185083632603</v>
      </c>
      <c r="D45" s="11">
        <v>0.53426936357281696</v>
      </c>
      <c r="E45" s="11">
        <v>0.61384888673647497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0.579232320390491</v>
      </c>
      <c r="D46" s="27">
        <v>0.56861934047882201</v>
      </c>
      <c r="E46" s="27">
        <v>0.58977256832735603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0.58343112466272595</v>
      </c>
      <c r="D47" s="11">
        <v>0.51072526315993505</v>
      </c>
      <c r="E47" s="11">
        <v>0.65268025632506199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0.58874127638249596</v>
      </c>
      <c r="D48" s="11">
        <v>0.52568179445406304</v>
      </c>
      <c r="E48" s="11">
        <v>0.64901468702746601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0.64160267254205705</v>
      </c>
      <c r="D49" s="11">
        <v>0.56326060443760195</v>
      </c>
      <c r="E49" s="11">
        <v>0.71305096124201595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0.54321265692704002</v>
      </c>
      <c r="D50" s="11">
        <v>0.47030983489887002</v>
      </c>
      <c r="E50" s="11">
        <v>0.61431015282593804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0.69791140947724895</v>
      </c>
      <c r="D51" s="11">
        <v>0.64789094489653898</v>
      </c>
      <c r="E51" s="11">
        <v>0.74363769769742905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0.58076843542321499</v>
      </c>
      <c r="D52" s="11">
        <v>0.49474365549156102</v>
      </c>
      <c r="E52" s="11">
        <v>0.66214852849240502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0.72417329345780401</v>
      </c>
      <c r="D53" s="11">
        <v>0.65828152644371296</v>
      </c>
      <c r="E53" s="11">
        <v>0.78157533678019098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0.49006900912684798</v>
      </c>
      <c r="D54" s="11">
        <v>0.41482472746611099</v>
      </c>
      <c r="E54" s="11">
        <v>0.56576598606946404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0.62318239212808901</v>
      </c>
      <c r="D55" s="11">
        <v>0.53374359727460596</v>
      </c>
      <c r="E55" s="11">
        <v>0.70494875760581299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0.70812004422122199</v>
      </c>
      <c r="D56" s="11">
        <v>0.64606452076683296</v>
      </c>
      <c r="E56" s="11">
        <v>0.76328187581638296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0.53328277649934697</v>
      </c>
      <c r="D57" s="11">
        <v>0.48090780543605899</v>
      </c>
      <c r="E57" s="11">
        <v>0.58493423751743501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0.51249369188758598</v>
      </c>
      <c r="D58" s="11">
        <v>0.44740157921401102</v>
      </c>
      <c r="E58" s="11">
        <v>0.57716479625125106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0.56882322791443996</v>
      </c>
      <c r="D59" s="11">
        <v>0.49195544195033603</v>
      </c>
      <c r="E59" s="11">
        <v>0.64251210089177502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0.50957168647066198</v>
      </c>
      <c r="D60" s="11">
        <v>0.43906114100333499</v>
      </c>
      <c r="E60" s="11">
        <v>0.57970343507155198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0.58493633956556101</v>
      </c>
      <c r="D61" s="11">
        <v>0.52918579929647103</v>
      </c>
      <c r="E61" s="11">
        <v>0.63859382958322197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0.38711133306405299</v>
      </c>
      <c r="D62" s="11">
        <v>0.33420584318022201</v>
      </c>
      <c r="E62" s="11">
        <v>0.44282160338426502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0.42854330221535403</v>
      </c>
      <c r="D63" s="11">
        <v>0.34934531078855802</v>
      </c>
      <c r="E63" s="11">
        <v>0.51157902005209299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0.63211438018312405</v>
      </c>
      <c r="D64" s="11">
        <v>0.56601174325542902</v>
      </c>
      <c r="E64" s="11">
        <v>0.69359898671252895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0.67755140551711701</v>
      </c>
      <c r="D65" s="11">
        <v>0.59936778189351902</v>
      </c>
      <c r="E65" s="11">
        <v>0.74691988637557305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0.53074607142081598</v>
      </c>
      <c r="D66" s="11">
        <v>0.47553787841695699</v>
      </c>
      <c r="E66" s="11">
        <v>0.58521184026994399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0.636582400111946</v>
      </c>
      <c r="D67" s="11">
        <v>0.59349192754779101</v>
      </c>
      <c r="E67" s="11">
        <v>0.67758658774268898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0.47717249049403898</v>
      </c>
      <c r="D68" s="11">
        <v>0.393611370063434</v>
      </c>
      <c r="E68" s="11">
        <v>0.56203125521201103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0.51851348457928703</v>
      </c>
      <c r="D69" s="11">
        <v>0.445254613178029</v>
      </c>
      <c r="E69" s="11">
        <v>0.59098494544737601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0.54306185385627703</v>
      </c>
      <c r="D70" s="11">
        <v>0.46584112399583699</v>
      </c>
      <c r="E70" s="11">
        <v>0.61826701525180305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0.69057354143363203</v>
      </c>
      <c r="D71" s="11">
        <v>0.62505741140326398</v>
      </c>
      <c r="E71" s="11">
        <v>0.74923443939410095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0.53351699677479503</v>
      </c>
      <c r="D72" s="11">
        <v>0.47237798094494599</v>
      </c>
      <c r="E72" s="11">
        <v>0.593665512855302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0.48940633648083698</v>
      </c>
      <c r="D73" s="11">
        <v>0.42098558885812498</v>
      </c>
      <c r="E73" s="11">
        <v>0.55822632365966596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0.40202241373412201</v>
      </c>
      <c r="D74" s="11">
        <v>0.36077546534420601</v>
      </c>
      <c r="E74" s="11">
        <v>0.44470438167425902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0.581539973055897</v>
      </c>
      <c r="D75" s="11">
        <v>0.51274307781898099</v>
      </c>
      <c r="E75" s="11">
        <v>0.64730486306405299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0.54251749054016596</v>
      </c>
      <c r="D76" s="11">
        <v>0.48843145590397802</v>
      </c>
      <c r="E76" s="11">
        <v>0.59561950162805999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0.59585845546932603</v>
      </c>
      <c r="D77" s="11">
        <v>0.52433174238253799</v>
      </c>
      <c r="E77" s="11">
        <v>0.66353155504502104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0.71016393114215903</v>
      </c>
      <c r="D78" s="11">
        <v>0.65738872820761396</v>
      </c>
      <c r="E78" s="11">
        <v>0.75780477225988696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0.60195802644471796</v>
      </c>
      <c r="D79" s="11">
        <v>0.54150826388322104</v>
      </c>
      <c r="E79" s="11">
        <v>0.65945005854360805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0.55750956526805995</v>
      </c>
      <c r="D80" s="11">
        <v>0.492064277669711</v>
      </c>
      <c r="E80" s="11">
        <v>0.62101701722594904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0.624186453627259</v>
      </c>
      <c r="D81" s="11">
        <v>0.56570911536196</v>
      </c>
      <c r="E81" s="11">
        <v>0.67925420035824302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0.637133364939236</v>
      </c>
      <c r="D82" s="11">
        <v>0.53840014693793004</v>
      </c>
      <c r="E82" s="11">
        <v>0.725514694881643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0.61984469461301706</v>
      </c>
      <c r="D83" s="11">
        <v>0.56419008349047295</v>
      </c>
      <c r="E83" s="11">
        <v>0.67251741473766802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0.71045752811264795</v>
      </c>
      <c r="D84" s="11">
        <v>0.64246334205279798</v>
      </c>
      <c r="E84" s="11">
        <v>0.770147186521567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0.66083125932221998</v>
      </c>
      <c r="D85" s="11">
        <v>0.62687936080543705</v>
      </c>
      <c r="E85" s="11">
        <v>0.69320569086144401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0.47439056196358198</v>
      </c>
      <c r="D86" s="11">
        <v>0.39685075236150902</v>
      </c>
      <c r="E86" s="11">
        <v>0.55318539935728495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0.58216636376686504</v>
      </c>
      <c r="D87" s="11">
        <v>0.47880744366297201</v>
      </c>
      <c r="E87" s="11">
        <v>0.67877913299884496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0.55263410357128395</v>
      </c>
      <c r="D88" s="11">
        <v>0.50481775979445798</v>
      </c>
      <c r="E88" s="11">
        <v>0.59949634257131501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0.51479815565570797</v>
      </c>
      <c r="D89" s="27">
        <v>0.48541712217947802</v>
      </c>
      <c r="E89" s="27">
        <v>0.54407725890277003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0.44163707282819498</v>
      </c>
      <c r="D90" s="11">
        <v>0.367799316469057</v>
      </c>
      <c r="E90" s="11">
        <v>0.51814902202337498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0.61387103278639799</v>
      </c>
      <c r="D91" s="11">
        <v>0.49602641678477299</v>
      </c>
      <c r="E91" s="11">
        <v>0.71972976244889297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0.58796058187142797</v>
      </c>
      <c r="D92" s="11">
        <v>0.50374804104936399</v>
      </c>
      <c r="E92" s="11">
        <v>0.66732015703402603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0.45476863331627299</v>
      </c>
      <c r="D93" s="11">
        <v>0.39125566186273197</v>
      </c>
      <c r="E93" s="11">
        <v>0.51978822942465497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0.61075614998525796</v>
      </c>
      <c r="D94" s="11">
        <v>0.479925381995643</v>
      </c>
      <c r="E94" s="11">
        <v>0.72737108525479499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0.41783329680336101</v>
      </c>
      <c r="D95" s="11">
        <v>0.30288942703716398</v>
      </c>
      <c r="E95" s="11">
        <v>0.54245443957695105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0.54734388388833399</v>
      </c>
      <c r="D96" s="11">
        <v>0.49218628582171797</v>
      </c>
      <c r="E96" s="11">
        <v>0.60136276407775002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0.43623051894091203</v>
      </c>
      <c r="D97" s="11">
        <v>0.36692969213445198</v>
      </c>
      <c r="E97" s="11">
        <v>0.50811478052994397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0.50858727355313504</v>
      </c>
      <c r="D98" s="11">
        <v>0.44661540291217</v>
      </c>
      <c r="E98" s="11">
        <v>0.57029634922171701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0.39077473855178801</v>
      </c>
      <c r="D99" s="11">
        <v>0.30094271930649702</v>
      </c>
      <c r="E99" s="11">
        <v>0.48867671690690301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0.45027389928553002</v>
      </c>
      <c r="D100" s="11">
        <v>0.37382589210983902</v>
      </c>
      <c r="E100" s="11">
        <v>0.52914445415034606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0.49919708648314598</v>
      </c>
      <c r="D101" s="27">
        <v>0.47890634349980898</v>
      </c>
      <c r="E101" s="27">
        <v>0.51949047438552198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0.34168046631495902</v>
      </c>
      <c r="D102" s="11">
        <v>0.295490961386081</v>
      </c>
      <c r="E102" s="11">
        <v>0.39108209428802698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0.421919047853695</v>
      </c>
      <c r="D103" s="11">
        <v>0.35520314598864999</v>
      </c>
      <c r="E103" s="11">
        <v>0.49161192378947499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0.53405890182709204</v>
      </c>
      <c r="D104" s="11">
        <v>0.48841150631323499</v>
      </c>
      <c r="E104" s="11">
        <v>0.57914294600447302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0.43946850008104499</v>
      </c>
      <c r="D105" s="11">
        <v>0.38355706257782102</v>
      </c>
      <c r="E105" s="11">
        <v>0.496959677222717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0.54781130332182404</v>
      </c>
      <c r="D106" s="11">
        <v>0.46881744168717199</v>
      </c>
      <c r="E106" s="11">
        <v>0.62446766592373504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0.45192925288093799</v>
      </c>
      <c r="D107" s="11">
        <v>0.37285121008482602</v>
      </c>
      <c r="E107" s="11">
        <v>0.533511414374647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0.49070774369665698</v>
      </c>
      <c r="D108" s="11">
        <v>0.41830614698636898</v>
      </c>
      <c r="E108" s="11">
        <v>0.56350126458976102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0.40724636249902502</v>
      </c>
      <c r="D109" s="11">
        <v>0.34586149303102198</v>
      </c>
      <c r="E109" s="11">
        <v>0.47167028298614899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0.53774630022668402</v>
      </c>
      <c r="D110" s="11">
        <v>0.49855186730440598</v>
      </c>
      <c r="E110" s="11">
        <v>0.57647967439194303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0.54240772137272097</v>
      </c>
      <c r="D111" s="27">
        <v>0.50764136247174196</v>
      </c>
      <c r="E111" s="27">
        <v>0.57676589283628898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0.34059310612855798</v>
      </c>
      <c r="D112" s="11">
        <v>0.25408795206236201</v>
      </c>
      <c r="E112" s="11">
        <v>0.43920791870118597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0.58507962424883797</v>
      </c>
      <c r="D113" s="11">
        <v>0.53224351783578105</v>
      </c>
      <c r="E113" s="11">
        <v>0.63602885090570704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0.58666617167502499</v>
      </c>
      <c r="D114" s="11">
        <v>0.50696474470994701</v>
      </c>
      <c r="E114" s="11">
        <v>0.66207167314454296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0.353652247940269</v>
      </c>
      <c r="D115" s="11">
        <v>0.24606186219852599</v>
      </c>
      <c r="E115" s="11">
        <v>0.47843342776171999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0.401672186719642</v>
      </c>
      <c r="D116" s="11">
        <v>0.29385283927279499</v>
      </c>
      <c r="E116" s="11">
        <v>0.51992434148759104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0.42362233191516502</v>
      </c>
      <c r="D117" s="11">
        <v>0.314876243604579</v>
      </c>
      <c r="E117" s="11">
        <v>0.54030690240190005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0.53537334591350005</v>
      </c>
      <c r="D118" s="11">
        <v>0.45555306317557798</v>
      </c>
      <c r="E118" s="11">
        <v>0.61342179554054499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0.386201135370427</v>
      </c>
      <c r="D119" s="11">
        <v>0.27501807215332202</v>
      </c>
      <c r="E119" s="11">
        <v>0.51067136669462398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0.53233337737197794</v>
      </c>
      <c r="D120" s="27">
        <v>0.51430192871934</v>
      </c>
      <c r="E120" s="27">
        <v>0.55028076535121395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0.42844625173824302</v>
      </c>
      <c r="D121" s="11">
        <v>0.361984653371205</v>
      </c>
      <c r="E121" s="11">
        <v>0.49759353375319698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0.50386459974426001</v>
      </c>
      <c r="D122" s="11">
        <v>0.46027698309861698</v>
      </c>
      <c r="E122" s="11">
        <v>0.54739355372242104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0.56200956918515499</v>
      </c>
      <c r="D123" s="11">
        <v>0.50210631512640502</v>
      </c>
      <c r="E123" s="11">
        <v>0.62015786109500004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0.51983400626782705</v>
      </c>
      <c r="D124" s="11">
        <v>0.44825360570899803</v>
      </c>
      <c r="E124" s="11">
        <v>0.59060928780759703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0.43993842206545303</v>
      </c>
      <c r="D125" s="11">
        <v>0.37884248020313299</v>
      </c>
      <c r="E125" s="11">
        <v>0.50291003305088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0.54613354230035904</v>
      </c>
      <c r="D126" s="11">
        <v>0.48957202382878301</v>
      </c>
      <c r="E126" s="11">
        <v>0.60152875308272102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0.48826647988843103</v>
      </c>
      <c r="D127" s="11">
        <v>0.42187835908104399</v>
      </c>
      <c r="E127" s="11">
        <v>0.55507113873460801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0.473030721167708</v>
      </c>
      <c r="D128" s="11">
        <v>0.43130264859172501</v>
      </c>
      <c r="E128" s="11">
        <v>0.51513900109608901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0.62562190261046702</v>
      </c>
      <c r="D129" s="11">
        <v>0.57694382938603705</v>
      </c>
      <c r="E129" s="11">
        <v>0.67188432196712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0.60323747550572304</v>
      </c>
      <c r="D130" s="11">
        <v>0.55159194971731096</v>
      </c>
      <c r="E130" s="11">
        <v>0.65268016024314601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0.45039031979545302</v>
      </c>
      <c r="D131" s="11">
        <v>0.39303759559153001</v>
      </c>
      <c r="E131" s="11">
        <v>0.50909250812884299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0.50890355511877206</v>
      </c>
      <c r="D132" s="27">
        <v>0.48340907297394298</v>
      </c>
      <c r="E132" s="27">
        <v>0.53435181029892398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0.40430537276520501</v>
      </c>
      <c r="D133" s="11">
        <v>0.32229162033014203</v>
      </c>
      <c r="E133" s="11">
        <v>0.49203689551192697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0.435611403642993</v>
      </c>
      <c r="D134" s="11">
        <v>0.359755923556829</v>
      </c>
      <c r="E134" s="11">
        <v>0.51460553655983798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0.54542340729372996</v>
      </c>
      <c r="D135" s="11">
        <v>0.46410220263541002</v>
      </c>
      <c r="E135" s="11">
        <v>0.624391596149515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0.36025297880985602</v>
      </c>
      <c r="D136" s="11">
        <v>0.26400387512871698</v>
      </c>
      <c r="E136" s="11">
        <v>0.46922107658097301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0.41979908140241001</v>
      </c>
      <c r="D137" s="11">
        <v>0.33390364334082701</v>
      </c>
      <c r="E137" s="11">
        <v>0.51084465146817104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0.494078584197785</v>
      </c>
      <c r="D138" s="11">
        <v>0.42142906012478498</v>
      </c>
      <c r="E138" s="11">
        <v>0.56697903066468802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0.602614297684682</v>
      </c>
      <c r="D139" s="11">
        <v>0.50187107412536502</v>
      </c>
      <c r="E139" s="11">
        <v>0.695350833091259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0.44345354861777397</v>
      </c>
      <c r="D140" s="11">
        <v>0.36449856169320199</v>
      </c>
      <c r="E140" s="11">
        <v>0.52537233542566697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0.56020904547071504</v>
      </c>
      <c r="D141" s="11">
        <v>0.51642114704503805</v>
      </c>
      <c r="E141" s="11">
        <v>0.60307944208247199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0.36236034504180398</v>
      </c>
      <c r="D142" s="11">
        <v>0.26908856192761199</v>
      </c>
      <c r="E142" s="11">
        <v>0.46729262262076499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0.38206504990662699</v>
      </c>
      <c r="D143" s="11">
        <v>0.302978829351437</v>
      </c>
      <c r="E143" s="11">
        <v>0.46793611877262398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0.52620428976352196</v>
      </c>
      <c r="D144" s="11">
        <v>0.44181609724124299</v>
      </c>
      <c r="E144" s="11">
        <v>0.60912158052184995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0.45323232331583801</v>
      </c>
      <c r="D145" s="27">
        <v>0.41836562847326603</v>
      </c>
      <c r="E145" s="27">
        <v>0.48856399036479398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0.286538639858683</v>
      </c>
      <c r="D146" s="11">
        <v>0.22853173591828699</v>
      </c>
      <c r="E146" s="11">
        <v>0.35254082233433198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0.34781280629140898</v>
      </c>
      <c r="D147" s="11">
        <v>0.273906246989991</v>
      </c>
      <c r="E147" s="11">
        <v>0.42985539706306303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0.30545219855566902</v>
      </c>
      <c r="D148" s="11">
        <v>0.24145080179837999</v>
      </c>
      <c r="E148" s="11">
        <v>0.37796530692673003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0.18530740528591799</v>
      </c>
      <c r="D149" s="11">
        <v>0.12596588267043499</v>
      </c>
      <c r="E149" s="11">
        <v>0.26415543476449999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0.53153038457735802</v>
      </c>
      <c r="D150" s="11">
        <v>0.48354422878432302</v>
      </c>
      <c r="E150" s="11">
        <v>0.57894039018488697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0.42905500546633002</v>
      </c>
      <c r="D151" s="27">
        <v>0.39891693316083598</v>
      </c>
      <c r="E151" s="27">
        <v>0.459728533681874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0.28916167169246498</v>
      </c>
      <c r="D152" s="11">
        <v>0.22961222576006701</v>
      </c>
      <c r="E152" s="11">
        <v>0.35699836692356801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0.29828142396111601</v>
      </c>
      <c r="D153" s="11">
        <v>0.22685528808995301</v>
      </c>
      <c r="E153" s="11">
        <v>0.381110799464908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0.34497645084695999</v>
      </c>
      <c r="D154" s="11">
        <v>0.28267669885728602</v>
      </c>
      <c r="E154" s="11">
        <v>0.41309939371730903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0.41145010645771402</v>
      </c>
      <c r="D155" s="11">
        <v>0.35990329019168998</v>
      </c>
      <c r="E155" s="11">
        <v>0.46501626493252701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0.50665512643122701</v>
      </c>
      <c r="D156" s="11">
        <v>0.45019559301008699</v>
      </c>
      <c r="E156" s="11">
        <v>0.56294542333902198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0.33157215245371502</v>
      </c>
      <c r="D157" s="11">
        <v>0.25966944059389002</v>
      </c>
      <c r="E157" s="11">
        <v>0.41229677380358698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0.314436715821793</v>
      </c>
      <c r="D158" s="11">
        <v>0.24485015263931201</v>
      </c>
      <c r="E158" s="11">
        <v>0.39349463128902701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0.29785258510541301</v>
      </c>
      <c r="D159" s="27">
        <v>0.26193546906100301</v>
      </c>
      <c r="E159" s="27">
        <v>0.33644963504884501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0.230367675116113</v>
      </c>
      <c r="D160" s="11">
        <v>0.186100458828835</v>
      </c>
      <c r="E160" s="11">
        <v>0.281522453598617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0.31909214456849999</v>
      </c>
      <c r="D161" s="11">
        <v>0.27167191973923699</v>
      </c>
      <c r="E161" s="11">
        <v>0.37057806696723899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0.174810256840016</v>
      </c>
      <c r="D162" s="27">
        <v>0.14913608880465601</v>
      </c>
      <c r="E162" s="27">
        <v>0.20384541011226001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0.16301757448514001</v>
      </c>
      <c r="D163" s="11">
        <v>0.134180203945266</v>
      </c>
      <c r="E163" s="11">
        <v>0.196644939048848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0.17385679523429401</v>
      </c>
      <c r="D164" s="10">
        <v>0.144997348577659</v>
      </c>
      <c r="E164" s="10">
        <v>0.207069144163951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30</v>
      </c>
    </row>
    <row r="3" spans="1:6" x14ac:dyDescent="0.25">
      <c r="A3" s="1" t="s">
        <v>279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0.69730681491944502</v>
      </c>
      <c r="D12" s="23">
        <v>0.69159004505884403</v>
      </c>
      <c r="E12" s="23">
        <v>0.70296313011211597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0.73430697491780905</v>
      </c>
      <c r="D13" s="27">
        <v>0.70206444258990597</v>
      </c>
      <c r="E13" s="27">
        <v>0.76423200013833303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0.73152855665785199</v>
      </c>
      <c r="D14" s="11">
        <v>0.69935000064346098</v>
      </c>
      <c r="E14" s="11">
        <v>0.76143788344997498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0.74031248986030496</v>
      </c>
      <c r="D15" s="27">
        <v>0.71152351160151495</v>
      </c>
      <c r="E15" s="27">
        <v>0.76716856953325296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0.73275922014593498</v>
      </c>
      <c r="D16" s="11">
        <v>0.68120210445535301</v>
      </c>
      <c r="E16" s="11">
        <v>0.77868723354537905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0.74370946956740003</v>
      </c>
      <c r="D17" s="11">
        <v>0.70664502064411905</v>
      </c>
      <c r="E17" s="11">
        <v>0.77756503365792295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0.60769677968156499</v>
      </c>
      <c r="D18" s="11">
        <v>0.49991646702388498</v>
      </c>
      <c r="E18" s="11">
        <v>0.70591294379802805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0.78092642216220398</v>
      </c>
      <c r="D19" s="27">
        <v>0.75477071313856003</v>
      </c>
      <c r="E19" s="27">
        <v>0.80501310513272994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0.79776959408135095</v>
      </c>
      <c r="D20" s="11">
        <v>0.76375585008619995</v>
      </c>
      <c r="E20" s="11">
        <v>0.82798907181342096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0.76797729816080196</v>
      </c>
      <c r="D21" s="11">
        <v>0.72028890742360097</v>
      </c>
      <c r="E21" s="11">
        <v>0.80968347201297197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0.61199103553779799</v>
      </c>
      <c r="D22" s="11">
        <v>0.53938148266622099</v>
      </c>
      <c r="E22" s="11">
        <v>0.67994640015983399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0.66542252743751396</v>
      </c>
      <c r="D23" s="27">
        <v>0.62312389265353596</v>
      </c>
      <c r="E23" s="27">
        <v>0.70521961831861701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0.66555143770969505</v>
      </c>
      <c r="D24" s="11">
        <v>0.56900206774543005</v>
      </c>
      <c r="E24" s="11">
        <v>0.74997611238528605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0.68469632220173504</v>
      </c>
      <c r="D25" s="11">
        <v>0.63213894313914099</v>
      </c>
      <c r="E25" s="11">
        <v>0.73291728661197297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0.58233207024785205</v>
      </c>
      <c r="D26" s="11">
        <v>0.50221088229007504</v>
      </c>
      <c r="E26" s="11">
        <v>0.65833084820864296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0.70485689909351701</v>
      </c>
      <c r="D27" s="27">
        <v>0.67706583394678999</v>
      </c>
      <c r="E27" s="27">
        <v>0.73120580008434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0.66533948484373295</v>
      </c>
      <c r="D28" s="11">
        <v>0.60881070010162697</v>
      </c>
      <c r="E28" s="11">
        <v>0.71749014363716501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0.66864745963429795</v>
      </c>
      <c r="D29" s="11">
        <v>0.61097887166599796</v>
      </c>
      <c r="E29" s="11">
        <v>0.72166174589363596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0.71177171872268197</v>
      </c>
      <c r="D30" s="11">
        <v>0.67048588164311396</v>
      </c>
      <c r="E30" s="11">
        <v>0.74981491578227399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0.66404441262616698</v>
      </c>
      <c r="D31" s="11">
        <v>0.58727734232085305</v>
      </c>
      <c r="E31" s="11">
        <v>0.73302382446336301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0.78134267688099401</v>
      </c>
      <c r="D32" s="11">
        <v>0.72975942619671297</v>
      </c>
      <c r="E32" s="11">
        <v>0.82543505707625398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0.64669267816086495</v>
      </c>
      <c r="D33" s="27">
        <v>0.63068438736301702</v>
      </c>
      <c r="E33" s="27">
        <v>0.66237853479045905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0.73109354943139604</v>
      </c>
      <c r="D34" s="11">
        <v>0.66782599690965205</v>
      </c>
      <c r="E34" s="11">
        <v>0.78616920704655502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0.65385367681165996</v>
      </c>
      <c r="D35" s="11">
        <v>0.59547588424264497</v>
      </c>
      <c r="E35" s="11">
        <v>0.70793883998332197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0.65416437756312695</v>
      </c>
      <c r="D36" s="11">
        <v>0.57608396458246902</v>
      </c>
      <c r="E36" s="11">
        <v>0.72473506816256295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0.58660417371912399</v>
      </c>
      <c r="D37" s="11">
        <v>0.51908809105917297</v>
      </c>
      <c r="E37" s="11">
        <v>0.651014138866161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0.59500438703568703</v>
      </c>
      <c r="D38" s="11">
        <v>0.54354093261800596</v>
      </c>
      <c r="E38" s="11">
        <v>0.64446094044591495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0.72519602074829104</v>
      </c>
      <c r="D39" s="11">
        <v>0.66814847070615202</v>
      </c>
      <c r="E39" s="11">
        <v>0.77572849011779699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0.721090886690546</v>
      </c>
      <c r="D40" s="11">
        <v>0.68423927723348399</v>
      </c>
      <c r="E40" s="11">
        <v>0.75518047887020001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0.56994225821156097</v>
      </c>
      <c r="D41" s="11">
        <v>0.49635688628906</v>
      </c>
      <c r="E41" s="11">
        <v>0.64056191712768096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0.69763095900147598</v>
      </c>
      <c r="D42" s="11">
        <v>0.63544598401538699</v>
      </c>
      <c r="E42" s="11">
        <v>0.75332621924610199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0.56756980543063096</v>
      </c>
      <c r="D43" s="11">
        <v>0.52116195197658299</v>
      </c>
      <c r="E43" s="11">
        <v>0.61282135416454597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0.67710470648138499</v>
      </c>
      <c r="D44" s="11">
        <v>0.63422014397549198</v>
      </c>
      <c r="E44" s="11">
        <v>0.71720332161245903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0.64296461504481695</v>
      </c>
      <c r="D45" s="11">
        <v>0.60840937943370499</v>
      </c>
      <c r="E45" s="11">
        <v>0.67609395777604597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0.74334704088677495</v>
      </c>
      <c r="D46" s="27">
        <v>0.73373218186918998</v>
      </c>
      <c r="E46" s="27">
        <v>0.75273171321510901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0.73232105879325304</v>
      </c>
      <c r="D47" s="11">
        <v>0.66653289224213097</v>
      </c>
      <c r="E47" s="11">
        <v>0.78923431344786499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0.743696230762529</v>
      </c>
      <c r="D48" s="11">
        <v>0.677757982710264</v>
      </c>
      <c r="E48" s="11">
        <v>0.80012107358455098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0.77682181845590603</v>
      </c>
      <c r="D49" s="11">
        <v>0.70549864695161202</v>
      </c>
      <c r="E49" s="11">
        <v>0.83491367354985702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0.766523752955375</v>
      </c>
      <c r="D50" s="11">
        <v>0.702036017514439</v>
      </c>
      <c r="E50" s="11">
        <v>0.82062072053508595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0.76794089525054399</v>
      </c>
      <c r="D51" s="11">
        <v>0.72582720178453997</v>
      </c>
      <c r="E51" s="11">
        <v>0.80532084601756304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0.75075211917245499</v>
      </c>
      <c r="D52" s="11">
        <v>0.66633759314580499</v>
      </c>
      <c r="E52" s="11">
        <v>0.81959241818502204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0.84239573926093902</v>
      </c>
      <c r="D53" s="11">
        <v>0.78149215726573795</v>
      </c>
      <c r="E53" s="11">
        <v>0.88874071687988798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0.71180883288236096</v>
      </c>
      <c r="D54" s="11">
        <v>0.61600085950629502</v>
      </c>
      <c r="E54" s="11">
        <v>0.79179224721457897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0.82131784610744396</v>
      </c>
      <c r="D55" s="11">
        <v>0.73815099536181195</v>
      </c>
      <c r="E55" s="11">
        <v>0.88228231920743205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0.85108668654576103</v>
      </c>
      <c r="D56" s="11">
        <v>0.79085665223289403</v>
      </c>
      <c r="E56" s="11">
        <v>0.89624695100885698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0.74993125587758402</v>
      </c>
      <c r="D57" s="11">
        <v>0.69506088889628903</v>
      </c>
      <c r="E57" s="11">
        <v>0.79780055013423501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0.74486188200783698</v>
      </c>
      <c r="D58" s="11">
        <v>0.68256108204192301</v>
      </c>
      <c r="E58" s="11">
        <v>0.79854429939787697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0.78893658315834403</v>
      </c>
      <c r="D59" s="11">
        <v>0.70462819909716001</v>
      </c>
      <c r="E59" s="11">
        <v>0.85416134752907003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0.62547350964453396</v>
      </c>
      <c r="D60" s="11">
        <v>0.56107150755033597</v>
      </c>
      <c r="E60" s="11">
        <v>0.68571912999064799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0.79812313963873704</v>
      </c>
      <c r="D61" s="11">
        <v>0.741693188847387</v>
      </c>
      <c r="E61" s="11">
        <v>0.84480486045467296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0.51241272842194696</v>
      </c>
      <c r="D62" s="11">
        <v>0.44618795240998699</v>
      </c>
      <c r="E62" s="11">
        <v>0.57820457456360597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0.52438028390400604</v>
      </c>
      <c r="D63" s="11">
        <v>0.44706450761070499</v>
      </c>
      <c r="E63" s="11">
        <v>0.60054477422895503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0.72940762813019999</v>
      </c>
      <c r="D64" s="11">
        <v>0.670858630591876</v>
      </c>
      <c r="E64" s="11">
        <v>0.78094251248690305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0.81352144289192996</v>
      </c>
      <c r="D65" s="11">
        <v>0.74697091420069694</v>
      </c>
      <c r="E65" s="11">
        <v>0.86571487282277304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0.73500519416284305</v>
      </c>
      <c r="D66" s="11">
        <v>0.68005615786478202</v>
      </c>
      <c r="E66" s="11">
        <v>0.783521079686475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0.78839970306376195</v>
      </c>
      <c r="D67" s="11">
        <v>0.74279933784198304</v>
      </c>
      <c r="E67" s="11">
        <v>0.82778971244598398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0.71255993881539303</v>
      </c>
      <c r="D68" s="11">
        <v>0.65040659206949503</v>
      </c>
      <c r="E68" s="11">
        <v>0.76761136504974503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0.80557859130951903</v>
      </c>
      <c r="D69" s="11">
        <v>0.74486143381969805</v>
      </c>
      <c r="E69" s="11">
        <v>0.85466573755424602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0.69781346858329196</v>
      </c>
      <c r="D70" s="11">
        <v>0.63762350161133696</v>
      </c>
      <c r="E70" s="11">
        <v>0.75189608054414303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0.71397367400841105</v>
      </c>
      <c r="D71" s="11">
        <v>0.65768068034875404</v>
      </c>
      <c r="E71" s="11">
        <v>0.76432672481034103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0.71276130871080101</v>
      </c>
      <c r="D72" s="11">
        <v>0.65858371149468098</v>
      </c>
      <c r="E72" s="11">
        <v>0.76145570320446299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0.67564872551073496</v>
      </c>
      <c r="D73" s="11">
        <v>0.61934317367809</v>
      </c>
      <c r="E73" s="11">
        <v>0.72729293223108205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0.56083751428685003</v>
      </c>
      <c r="D74" s="11">
        <v>0.51753429130739004</v>
      </c>
      <c r="E74" s="11">
        <v>0.60323377965526104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0.77254184488974897</v>
      </c>
      <c r="D75" s="11">
        <v>0.71293533188679803</v>
      </c>
      <c r="E75" s="11">
        <v>0.82284700875183303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0.74321413529587999</v>
      </c>
      <c r="D76" s="11">
        <v>0.69920422565192897</v>
      </c>
      <c r="E76" s="11">
        <v>0.78278527378113005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0.72959660137411997</v>
      </c>
      <c r="D77" s="11">
        <v>0.66928543219890602</v>
      </c>
      <c r="E77" s="11">
        <v>0.78248361152033397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0.82337543974325</v>
      </c>
      <c r="D78" s="11">
        <v>0.78080980095840802</v>
      </c>
      <c r="E78" s="11">
        <v>0.85916598236193797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0.80343288773552302</v>
      </c>
      <c r="D79" s="11">
        <v>0.74929738657131895</v>
      </c>
      <c r="E79" s="11">
        <v>0.848246137973796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0.73328195203083302</v>
      </c>
      <c r="D80" s="11">
        <v>0.66832465361681204</v>
      </c>
      <c r="E80" s="11">
        <v>0.78952405307509499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0.74823475286285401</v>
      </c>
      <c r="D81" s="11">
        <v>0.68290190851505495</v>
      </c>
      <c r="E81" s="11">
        <v>0.80397079369682001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0.74246222222194802</v>
      </c>
      <c r="D82" s="11">
        <v>0.65586093766814701</v>
      </c>
      <c r="E82" s="11">
        <v>0.81346866825401198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0.82001159405354496</v>
      </c>
      <c r="D83" s="11">
        <v>0.77366841467156799</v>
      </c>
      <c r="E83" s="11">
        <v>0.85859992959536302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0.77485421958560996</v>
      </c>
      <c r="D84" s="11">
        <v>0.72567739731848502</v>
      </c>
      <c r="E84" s="11">
        <v>0.81743316832541402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0.83820661056004897</v>
      </c>
      <c r="D85" s="11">
        <v>0.81241461753302202</v>
      </c>
      <c r="E85" s="11">
        <v>0.86105883217258306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0.65111565602761301</v>
      </c>
      <c r="D86" s="11">
        <v>0.57469355260976096</v>
      </c>
      <c r="E86" s="11">
        <v>0.72048459696814104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0.63513419566056895</v>
      </c>
      <c r="D87" s="11">
        <v>0.54555812982172303</v>
      </c>
      <c r="E87" s="11">
        <v>0.71623746202677696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0.61521853149966899</v>
      </c>
      <c r="D88" s="11">
        <v>0.56298051462102605</v>
      </c>
      <c r="E88" s="11">
        <v>0.66492875721473899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0.652240116484196</v>
      </c>
      <c r="D89" s="27">
        <v>0.62627863216500301</v>
      </c>
      <c r="E89" s="27">
        <v>0.67732731427281201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0.60139369073800797</v>
      </c>
      <c r="D90" s="11">
        <v>0.51409156830180103</v>
      </c>
      <c r="E90" s="11">
        <v>0.68269178066029101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0.76436144853117205</v>
      </c>
      <c r="D91" s="11">
        <v>0.69260039109021998</v>
      </c>
      <c r="E91" s="11">
        <v>0.82363601956434496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0.63451806558706603</v>
      </c>
      <c r="D92" s="11">
        <v>0.54386711858834502</v>
      </c>
      <c r="E92" s="11">
        <v>0.71654284090339404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0.49498855884758503</v>
      </c>
      <c r="D93" s="11">
        <v>0.435177110515856</v>
      </c>
      <c r="E93" s="11">
        <v>0.55494379021705098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0.635329315855514</v>
      </c>
      <c r="D94" s="11">
        <v>0.53790916477173401</v>
      </c>
      <c r="E94" s="11">
        <v>0.72279519297763895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0.59964240166985405</v>
      </c>
      <c r="D95" s="11">
        <v>0.46731798657807999</v>
      </c>
      <c r="E95" s="11">
        <v>0.71887041301594701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0.71739555163441704</v>
      </c>
      <c r="D96" s="11">
        <v>0.66957156835124998</v>
      </c>
      <c r="E96" s="11">
        <v>0.76077085418572798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0.55395486117959003</v>
      </c>
      <c r="D97" s="11">
        <v>0.47387334911971102</v>
      </c>
      <c r="E97" s="11">
        <v>0.63133028055462004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0.70170554499733795</v>
      </c>
      <c r="D98" s="11">
        <v>0.63595772436913101</v>
      </c>
      <c r="E98" s="11">
        <v>0.76005907918641202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0.46973930304400002</v>
      </c>
      <c r="D99" s="11">
        <v>0.38531326222793799</v>
      </c>
      <c r="E99" s="11">
        <v>0.55593348512936902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0.54295453656100601</v>
      </c>
      <c r="D100" s="11">
        <v>0.44668458650716603</v>
      </c>
      <c r="E100" s="11">
        <v>0.63611950140624596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0.66572793304869604</v>
      </c>
      <c r="D101" s="27">
        <v>0.64620504769617104</v>
      </c>
      <c r="E101" s="27">
        <v>0.68469916243170503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0.55295893055077905</v>
      </c>
      <c r="D102" s="11">
        <v>0.48200152351443198</v>
      </c>
      <c r="E102" s="11">
        <v>0.62182262549867695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0.61033757643403497</v>
      </c>
      <c r="D103" s="11">
        <v>0.53765404144187301</v>
      </c>
      <c r="E103" s="11">
        <v>0.678428892645624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0.64200047107770097</v>
      </c>
      <c r="D104" s="11">
        <v>0.59589307893710997</v>
      </c>
      <c r="E104" s="11">
        <v>0.685622562087845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0.66682870575543596</v>
      </c>
      <c r="D105" s="11">
        <v>0.61709450548099398</v>
      </c>
      <c r="E105" s="11">
        <v>0.71310633745320995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0.66918439999452195</v>
      </c>
      <c r="D106" s="11">
        <v>0.60233349222284405</v>
      </c>
      <c r="E106" s="11">
        <v>0.72983774947807301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0.64879335036450303</v>
      </c>
      <c r="D107" s="11">
        <v>0.57830978446223602</v>
      </c>
      <c r="E107" s="11">
        <v>0.71333567900052997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0.60075649175725399</v>
      </c>
      <c r="D108" s="11">
        <v>0.50304806464818397</v>
      </c>
      <c r="E108" s="11">
        <v>0.69105238456566698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0.62255404719924201</v>
      </c>
      <c r="D109" s="11">
        <v>0.54885030774135002</v>
      </c>
      <c r="E109" s="11">
        <v>0.690995949373582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0.71112592610706504</v>
      </c>
      <c r="D110" s="11">
        <v>0.67192470460086595</v>
      </c>
      <c r="E110" s="11">
        <v>0.74740394045945402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0.67720709103749799</v>
      </c>
      <c r="D111" s="27">
        <v>0.64716601684765696</v>
      </c>
      <c r="E111" s="27">
        <v>0.70585294476418303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0.50722437513024998</v>
      </c>
      <c r="D112" s="11">
        <v>0.42339095156022399</v>
      </c>
      <c r="E112" s="11">
        <v>0.59065348749609003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0.68094624687146699</v>
      </c>
      <c r="D113" s="11">
        <v>0.63314316590017605</v>
      </c>
      <c r="E113" s="11">
        <v>0.725223662854105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0.74154529513596401</v>
      </c>
      <c r="D114" s="11">
        <v>0.68183517899312496</v>
      </c>
      <c r="E114" s="11">
        <v>0.79344429103129799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0.72818902622543502</v>
      </c>
      <c r="D115" s="11">
        <v>0.63236297298065702</v>
      </c>
      <c r="E115" s="11">
        <v>0.80667375064141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0.64212943254419097</v>
      </c>
      <c r="D116" s="11">
        <v>0.54232714783645297</v>
      </c>
      <c r="E116" s="11">
        <v>0.73096463638421205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0.64482711740634602</v>
      </c>
      <c r="D117" s="11">
        <v>0.53180229801617995</v>
      </c>
      <c r="E117" s="11">
        <v>0.74371618550692498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0.71089453801055902</v>
      </c>
      <c r="D118" s="11">
        <v>0.65769138364546897</v>
      </c>
      <c r="E118" s="11">
        <v>0.758860436208454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0.52836797070868102</v>
      </c>
      <c r="D119" s="11">
        <v>0.43860128586700903</v>
      </c>
      <c r="E119" s="11">
        <v>0.61633676878231902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0.680927065253358</v>
      </c>
      <c r="D120" s="27">
        <v>0.66424449971201904</v>
      </c>
      <c r="E120" s="27">
        <v>0.69715864122342097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0.64684014266260204</v>
      </c>
      <c r="D121" s="11">
        <v>0.58738659009064498</v>
      </c>
      <c r="E121" s="11">
        <v>0.70207211670379399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0.63772997233439299</v>
      </c>
      <c r="D122" s="11">
        <v>0.59761665146695098</v>
      </c>
      <c r="E122" s="11">
        <v>0.67601234246922604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0.74153435455779604</v>
      </c>
      <c r="D123" s="11">
        <v>0.691789268606258</v>
      </c>
      <c r="E123" s="11">
        <v>0.78573731511217304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0.65577545060789999</v>
      </c>
      <c r="D124" s="11">
        <v>0.599050789608089</v>
      </c>
      <c r="E124" s="11">
        <v>0.70838159871638495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0.63847309847502698</v>
      </c>
      <c r="D125" s="11">
        <v>0.57762410310866796</v>
      </c>
      <c r="E125" s="11">
        <v>0.69518194095992802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0.75258484885608101</v>
      </c>
      <c r="D126" s="11">
        <v>0.68993682734252504</v>
      </c>
      <c r="E126" s="11">
        <v>0.80613170747827501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0.66008421286588803</v>
      </c>
      <c r="D127" s="11">
        <v>0.60009470886322602</v>
      </c>
      <c r="E127" s="11">
        <v>0.71534342660025096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0.56217535325263701</v>
      </c>
      <c r="D128" s="11">
        <v>0.507970832559411</v>
      </c>
      <c r="E128" s="11">
        <v>0.61493505285609595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0.71151534665156801</v>
      </c>
      <c r="D129" s="11">
        <v>0.66504833601888003</v>
      </c>
      <c r="E129" s="11">
        <v>0.75392132268212098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0.69562023522146499</v>
      </c>
      <c r="D130" s="11">
        <v>0.64416264255792299</v>
      </c>
      <c r="E130" s="11">
        <v>0.74260988642195802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0.59150811617785304</v>
      </c>
      <c r="D131" s="11">
        <v>0.52951222237565998</v>
      </c>
      <c r="E131" s="11">
        <v>0.65072338694902698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0.60772430381878595</v>
      </c>
      <c r="D132" s="27">
        <v>0.58223665463250796</v>
      </c>
      <c r="E132" s="27">
        <v>0.63263808099654695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0.55087103918634095</v>
      </c>
      <c r="D133" s="11">
        <v>0.46662305600975701</v>
      </c>
      <c r="E133" s="11">
        <v>0.63229799489258298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0.69966503261227297</v>
      </c>
      <c r="D134" s="11">
        <v>0.63108438989891102</v>
      </c>
      <c r="E134" s="11">
        <v>0.76033825938672095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0.73876219077625704</v>
      </c>
      <c r="D135" s="11">
        <v>0.67390956376203404</v>
      </c>
      <c r="E135" s="11">
        <v>0.79464718812761603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0.73473089109841905</v>
      </c>
      <c r="D136" s="11">
        <v>0.64262990212515303</v>
      </c>
      <c r="E136" s="11">
        <v>0.81010951301857603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0.57038352392060299</v>
      </c>
      <c r="D137" s="11">
        <v>0.433361064102744</v>
      </c>
      <c r="E137" s="11">
        <v>0.69740757640366402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0.51650879389850402</v>
      </c>
      <c r="D138" s="11">
        <v>0.44227813235156299</v>
      </c>
      <c r="E138" s="11">
        <v>0.59001800890050204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0.66143313437516604</v>
      </c>
      <c r="D139" s="11">
        <v>0.53582316277159703</v>
      </c>
      <c r="E139" s="11">
        <v>0.76778320031029401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0.51593033134973698</v>
      </c>
      <c r="D140" s="11">
        <v>0.41464097920377002</v>
      </c>
      <c r="E140" s="11">
        <v>0.61592754940548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0.61228543043797701</v>
      </c>
      <c r="D141" s="11">
        <v>0.56834345608492598</v>
      </c>
      <c r="E141" s="11">
        <v>0.65447369167508496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0.486232660418976</v>
      </c>
      <c r="D142" s="11">
        <v>0.40402817253850798</v>
      </c>
      <c r="E142" s="11">
        <v>0.56918879444259995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0.71749412639036303</v>
      </c>
      <c r="D143" s="11">
        <v>0.61415890235626502</v>
      </c>
      <c r="E143" s="11">
        <v>0.80207322477828302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0.62664752754535402</v>
      </c>
      <c r="D144" s="11">
        <v>0.54258371692548701</v>
      </c>
      <c r="E144" s="11">
        <v>0.70369882961032804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0.54254805647365401</v>
      </c>
      <c r="D145" s="27">
        <v>0.50821253679724099</v>
      </c>
      <c r="E145" s="27">
        <v>0.57648406362339799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0.53027337573618805</v>
      </c>
      <c r="D146" s="11">
        <v>0.46659640227888299</v>
      </c>
      <c r="E146" s="11">
        <v>0.59297974994478397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0.45626113679084401</v>
      </c>
      <c r="D147" s="11">
        <v>0.37545454318517202</v>
      </c>
      <c r="E147" s="11">
        <v>0.53943769230014704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0.40445616857322603</v>
      </c>
      <c r="D148" s="11">
        <v>0.30947655704076299</v>
      </c>
      <c r="E148" s="11">
        <v>0.50717559220685804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0.44778145363792698</v>
      </c>
      <c r="D149" s="11">
        <v>0.37848965451587002</v>
      </c>
      <c r="E149" s="11">
        <v>0.51916226508194896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0.562595760813556</v>
      </c>
      <c r="D150" s="11">
        <v>0.51577176957974902</v>
      </c>
      <c r="E150" s="11">
        <v>0.608330299772468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0.611072759329367</v>
      </c>
      <c r="D151" s="27">
        <v>0.58071819765438804</v>
      </c>
      <c r="E151" s="27">
        <v>0.64058984248791695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0.52775639526504303</v>
      </c>
      <c r="D152" s="11">
        <v>0.46579865395772602</v>
      </c>
      <c r="E152" s="11">
        <v>0.58887073928345601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0.57600362646530301</v>
      </c>
      <c r="D153" s="11">
        <v>0.50510911348649401</v>
      </c>
      <c r="E153" s="11">
        <v>0.64390208640133895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0.57634358895582405</v>
      </c>
      <c r="D154" s="11">
        <v>0.49918427954438299</v>
      </c>
      <c r="E154" s="11">
        <v>0.649951338102572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0.63438590508376902</v>
      </c>
      <c r="D155" s="11">
        <v>0.570307596170752</v>
      </c>
      <c r="E155" s="11">
        <v>0.69403504274508498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0.63067887009410295</v>
      </c>
      <c r="D156" s="11">
        <v>0.57847555977999099</v>
      </c>
      <c r="E156" s="11">
        <v>0.67999351724449297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0.46351401498984701</v>
      </c>
      <c r="D157" s="11">
        <v>0.37523705003066898</v>
      </c>
      <c r="E157" s="11">
        <v>0.55413860240726298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0.62722345810781699</v>
      </c>
      <c r="D158" s="11">
        <v>0.526483972164971</v>
      </c>
      <c r="E158" s="11">
        <v>0.71801008332422001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0.41679776596460399</v>
      </c>
      <c r="D159" s="27">
        <v>0.38463285965968103</v>
      </c>
      <c r="E159" s="27">
        <v>0.449686865900296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0.40513367379499499</v>
      </c>
      <c r="D160" s="11">
        <v>0.351607593172377</v>
      </c>
      <c r="E160" s="11">
        <v>0.4610145488063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0.41549380080337101</v>
      </c>
      <c r="D161" s="11">
        <v>0.37638282300734399</v>
      </c>
      <c r="E161" s="11">
        <v>0.455699105114025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0.30054555914893699</v>
      </c>
      <c r="D162" s="27">
        <v>0.26919455950328602</v>
      </c>
      <c r="E162" s="27">
        <v>0.33387965620586402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0.224637806707636</v>
      </c>
      <c r="D163" s="11">
        <v>0.184093537411708</v>
      </c>
      <c r="E163" s="11">
        <v>0.27114401057537002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0.305923538070904</v>
      </c>
      <c r="D164" s="10">
        <v>0.27066000641780902</v>
      </c>
      <c r="E164" s="10">
        <v>0.34361688440557397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31</v>
      </c>
    </row>
    <row r="3" spans="1:6" x14ac:dyDescent="0.25">
      <c r="A3" s="1" t="s">
        <v>280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7.8387719045272905E-2</v>
      </c>
      <c r="D12" s="23">
        <v>7.4840211338730395E-2</v>
      </c>
      <c r="E12" s="23">
        <v>8.2088462206224205E-2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5.1304285353958298E-2</v>
      </c>
      <c r="D13" s="27">
        <v>3.8819481672979002E-2</v>
      </c>
      <c r="E13" s="27">
        <v>6.7522280003894999E-2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5.0877731408978402E-2</v>
      </c>
      <c r="D14" s="11">
        <v>3.8528152500965203E-2</v>
      </c>
      <c r="E14" s="11">
        <v>6.6910293802092805E-2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5.0295531273190502E-2</v>
      </c>
      <c r="D15" s="27">
        <v>3.94966080953617E-2</v>
      </c>
      <c r="E15" s="27">
        <v>6.3850754102581994E-2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7.4706168723003202E-2</v>
      </c>
      <c r="D16" s="11">
        <v>5.4645168901730698E-2</v>
      </c>
      <c r="E16" s="11">
        <v>0.101342344800035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3.6817257353294101E-2</v>
      </c>
      <c r="D17" s="11">
        <v>2.51582209008922E-2</v>
      </c>
      <c r="E17" s="11">
        <v>5.3582439053868502E-2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5.0824685236414403E-2</v>
      </c>
      <c r="D18" s="11">
        <v>2.7464136495807399E-2</v>
      </c>
      <c r="E18" s="11">
        <v>9.2172147266257498E-2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6.2397096747359902E-2</v>
      </c>
      <c r="D19" s="27">
        <v>4.8121034325969099E-2</v>
      </c>
      <c r="E19" s="27">
        <v>8.0550038868703294E-2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7.3476650100362306E-2</v>
      </c>
      <c r="D20" s="11">
        <v>5.3991879171791698E-2</v>
      </c>
      <c r="E20" s="11">
        <v>9.9255380066175999E-2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4.21775687386809E-2</v>
      </c>
      <c r="D21" s="11">
        <v>2.60359547558973E-2</v>
      </c>
      <c r="E21" s="11">
        <v>6.7631654775790501E-2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3.0154524007337299E-2</v>
      </c>
      <c r="D22" s="11">
        <v>1.5212559827927401E-2</v>
      </c>
      <c r="E22" s="11">
        <v>5.8894964625002599E-2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1.7835999281549799E-2</v>
      </c>
      <c r="D23" s="27">
        <v>1.0902833413071401E-2</v>
      </c>
      <c r="E23" s="27">
        <v>2.9048517899960099E-2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1.7912054113889599E-2</v>
      </c>
      <c r="D24" s="11">
        <v>6.3766150913479496E-3</v>
      </c>
      <c r="E24" s="11">
        <v>4.9280383672830198E-2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1.9796293099809601E-2</v>
      </c>
      <c r="D25" s="11">
        <v>1.1163104252036499E-2</v>
      </c>
      <c r="E25" s="11">
        <v>3.48706679287158E-2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1.2476859268449001E-2</v>
      </c>
      <c r="D26" s="11">
        <v>3.77602882115387E-3</v>
      </c>
      <c r="E26" s="11">
        <v>4.0413084153707701E-2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3.7816455266681502E-2</v>
      </c>
      <c r="D27" s="27">
        <v>2.7200879809288099E-2</v>
      </c>
      <c r="E27" s="27">
        <v>5.2351974321888699E-2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6.0062192016164397E-2</v>
      </c>
      <c r="D28" s="11">
        <v>3.7633665994566398E-2</v>
      </c>
      <c r="E28" s="11">
        <v>9.4544274421531696E-2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2.3508753094694301E-2</v>
      </c>
      <c r="D29" s="11">
        <v>9.1775827462156397E-3</v>
      </c>
      <c r="E29" s="11">
        <v>5.8888574435137599E-2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2.4511627294051101E-2</v>
      </c>
      <c r="D30" s="11">
        <v>1.37808004409063E-2</v>
      </c>
      <c r="E30" s="11">
        <v>4.3232039802474698E-2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7.05136434640731E-3</v>
      </c>
      <c r="D31" s="11">
        <v>1.67283152338418E-3</v>
      </c>
      <c r="E31" s="11">
        <v>2.92169981868424E-2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2.2741435564541099E-2</v>
      </c>
      <c r="D32" s="11">
        <v>1.11782509303103E-2</v>
      </c>
      <c r="E32" s="11">
        <v>4.5713022286042002E-2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6.4109732012855802E-2</v>
      </c>
      <c r="D33" s="27">
        <v>5.6355953737909602E-2</v>
      </c>
      <c r="E33" s="27">
        <v>7.2847963803367097E-2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2.4530507713696002E-2</v>
      </c>
      <c r="D34" s="11">
        <v>1.1398103429322799E-2</v>
      </c>
      <c r="E34" s="11">
        <v>5.19976766011985E-2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4.9850594861631799E-2</v>
      </c>
      <c r="D35" s="11">
        <v>3.0339446949592699E-2</v>
      </c>
      <c r="E35" s="11">
        <v>8.08628898812771E-2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2.3433314470827801E-2</v>
      </c>
      <c r="D36" s="11">
        <v>8.9291228838092197E-3</v>
      </c>
      <c r="E36" s="11">
        <v>6.0069665357976303E-2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1.56111262071028E-2</v>
      </c>
      <c r="D37" s="11">
        <v>5.7466781829320201E-3</v>
      </c>
      <c r="E37" s="11">
        <v>4.1698222651034303E-2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5.7572336063376098E-2</v>
      </c>
      <c r="D38" s="11">
        <v>3.6920394942334699E-2</v>
      </c>
      <c r="E38" s="11">
        <v>8.8712145335362994E-2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3.8876213641647797E-2</v>
      </c>
      <c r="D39" s="11">
        <v>2.35221467663407E-2</v>
      </c>
      <c r="E39" s="11">
        <v>6.3599862998702406E-2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6.6201507095045506E-2</v>
      </c>
      <c r="D40" s="11">
        <v>4.74141796760639E-2</v>
      </c>
      <c r="E40" s="11">
        <v>9.1716353917919199E-2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7.0965850674275105E-2</v>
      </c>
      <c r="D41" s="11">
        <v>4.6013648261226801E-2</v>
      </c>
      <c r="E41" s="11">
        <v>0.107918410445268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9.2657205466136205E-2</v>
      </c>
      <c r="D42" s="11">
        <v>6.6508451015848499E-2</v>
      </c>
      <c r="E42" s="11">
        <v>0.127680543506972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8.2332301239871605E-2</v>
      </c>
      <c r="D43" s="11">
        <v>6.12766898690872E-2</v>
      </c>
      <c r="E43" s="11">
        <v>0.10977685966714699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4.8568567628717002E-2</v>
      </c>
      <c r="D44" s="11">
        <v>3.1734749544387097E-2</v>
      </c>
      <c r="E44" s="11">
        <v>7.36527062468912E-2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6.5727506611614195E-2</v>
      </c>
      <c r="D45" s="11">
        <v>4.9674812561765397E-2</v>
      </c>
      <c r="E45" s="11">
        <v>8.6495567355106398E-2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0.113747488273342</v>
      </c>
      <c r="D46" s="27">
        <v>0.106991931067713</v>
      </c>
      <c r="E46" s="27">
        <v>0.120871861570183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3.4738694022150303E-2</v>
      </c>
      <c r="D47" s="11">
        <v>1.5974330769153298E-2</v>
      </c>
      <c r="E47" s="11">
        <v>7.3889660028020304E-2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0.107206833015473</v>
      </c>
      <c r="D48" s="11">
        <v>7.2743242216832593E-2</v>
      </c>
      <c r="E48" s="11">
        <v>0.15526424267838801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0.117525811321271</v>
      </c>
      <c r="D49" s="11">
        <v>7.1096577331114394E-2</v>
      </c>
      <c r="E49" s="11">
        <v>0.18813450173799101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8.3821661901021902E-2</v>
      </c>
      <c r="D50" s="11">
        <v>5.0605386366771601E-2</v>
      </c>
      <c r="E50" s="11">
        <v>0.135723545464185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9.2959347242635895E-2</v>
      </c>
      <c r="D51" s="11">
        <v>6.9589602839838102E-2</v>
      </c>
      <c r="E51" s="11">
        <v>0.123138491712556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0.141432592527858</v>
      </c>
      <c r="D52" s="11">
        <v>9.3813240646165905E-2</v>
      </c>
      <c r="E52" s="11">
        <v>0.20768368511968899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0.15868788175739301</v>
      </c>
      <c r="D53" s="11">
        <v>0.107239151858514</v>
      </c>
      <c r="E53" s="11">
        <v>0.22850191939255701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6.9539044201307396E-2</v>
      </c>
      <c r="D54" s="11">
        <v>3.0254821425206802E-2</v>
      </c>
      <c r="E54" s="11">
        <v>0.15184467151794201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0.26850510363991598</v>
      </c>
      <c r="D55" s="11">
        <v>0.18148888063732899</v>
      </c>
      <c r="E55" s="11">
        <v>0.37797598255875797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0.11796784480061701</v>
      </c>
      <c r="D56" s="11">
        <v>8.0800319005895196E-2</v>
      </c>
      <c r="E56" s="11">
        <v>0.16908718729039299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7.8688328995881907E-2</v>
      </c>
      <c r="D57" s="11">
        <v>5.49876185083054E-2</v>
      </c>
      <c r="E57" s="11">
        <v>0.111400274869234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9.7116617205040306E-2</v>
      </c>
      <c r="D58" s="11">
        <v>6.6995753247768797E-2</v>
      </c>
      <c r="E58" s="11">
        <v>0.13876550907938101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0.10938582062352301</v>
      </c>
      <c r="D59" s="11">
        <v>6.6663485178572707E-2</v>
      </c>
      <c r="E59" s="11">
        <v>0.17437225008961499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7.8508855166285099E-2</v>
      </c>
      <c r="D60" s="11">
        <v>4.9213307015143697E-2</v>
      </c>
      <c r="E60" s="11">
        <v>0.12298757737685199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7.2997214383708001E-2</v>
      </c>
      <c r="D61" s="11">
        <v>5.0814909311358201E-2</v>
      </c>
      <c r="E61" s="11">
        <v>0.10380382047470001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1.93763500819563E-2</v>
      </c>
      <c r="D62" s="11">
        <v>8.7972728643400996E-3</v>
      </c>
      <c r="E62" s="11">
        <v>4.2136389430113899E-2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2.9295136127588599E-2</v>
      </c>
      <c r="D63" s="11">
        <v>1.16812248437035E-2</v>
      </c>
      <c r="E63" s="11">
        <v>7.1546049723843097E-2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0.14217539847687999</v>
      </c>
      <c r="D64" s="11">
        <v>0.105836074685791</v>
      </c>
      <c r="E64" s="11">
        <v>0.188363553544348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0.11325529319384101</v>
      </c>
      <c r="D65" s="11">
        <v>7.5707820932607306E-2</v>
      </c>
      <c r="E65" s="11">
        <v>0.166078530972851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9.2812936797435103E-2</v>
      </c>
      <c r="D66" s="11">
        <v>6.7602374763047798E-2</v>
      </c>
      <c r="E66" s="11">
        <v>0.12615309042202399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9.2123245046105501E-2</v>
      </c>
      <c r="D67" s="11">
        <v>6.8555359356596707E-2</v>
      </c>
      <c r="E67" s="11">
        <v>0.122725746419053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4.3906671438919999E-2</v>
      </c>
      <c r="D68" s="11">
        <v>2.4748020769035099E-2</v>
      </c>
      <c r="E68" s="11">
        <v>7.6730056767690902E-2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7.3297482644669495E-2</v>
      </c>
      <c r="D69" s="11">
        <v>4.8141859922242403E-2</v>
      </c>
      <c r="E69" s="11">
        <v>0.110077596108121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5.7419821041446301E-2</v>
      </c>
      <c r="D70" s="11">
        <v>3.2927704587682002E-2</v>
      </c>
      <c r="E70" s="11">
        <v>9.8278184492790702E-2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8.9712102192507207E-2</v>
      </c>
      <c r="D71" s="11">
        <v>6.0481320328126302E-2</v>
      </c>
      <c r="E71" s="11">
        <v>0.13109889589893001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0.14352499482064601</v>
      </c>
      <c r="D72" s="11">
        <v>0.103502670165964</v>
      </c>
      <c r="E72" s="11">
        <v>0.19564577981241099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0.11452230392721401</v>
      </c>
      <c r="D73" s="11">
        <v>7.8050393749912003E-2</v>
      </c>
      <c r="E73" s="11">
        <v>0.16498715737472899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5.8713752565056197E-2</v>
      </c>
      <c r="D74" s="11">
        <v>3.6678787252712002E-2</v>
      </c>
      <c r="E74" s="11">
        <v>9.2712314257078696E-2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0.111257776649874</v>
      </c>
      <c r="D75" s="11">
        <v>7.7087019985878205E-2</v>
      </c>
      <c r="E75" s="11">
        <v>0.15798273249786399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9.87938880570077E-2</v>
      </c>
      <c r="D76" s="11">
        <v>7.1372831237574402E-2</v>
      </c>
      <c r="E76" s="11">
        <v>0.13521597858909001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6.4376932401419895E-2</v>
      </c>
      <c r="D77" s="11">
        <v>4.2339279911269699E-2</v>
      </c>
      <c r="E77" s="11">
        <v>9.6726644536252598E-2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0.16480041286970201</v>
      </c>
      <c r="D78" s="11">
        <v>0.12511005420573901</v>
      </c>
      <c r="E78" s="11">
        <v>0.214002337362105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0.15605892851037501</v>
      </c>
      <c r="D79" s="11">
        <v>0.122553093522263</v>
      </c>
      <c r="E79" s="11">
        <v>0.19667197630533501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0.12689350252956</v>
      </c>
      <c r="D80" s="11">
        <v>8.62097700106777E-2</v>
      </c>
      <c r="E80" s="11">
        <v>0.182932988763163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0.14206769338818101</v>
      </c>
      <c r="D81" s="11">
        <v>0.10183154862725199</v>
      </c>
      <c r="E81" s="11">
        <v>0.19475481322358301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0.102077006600549</v>
      </c>
      <c r="D82" s="11">
        <v>4.8406961772336103E-2</v>
      </c>
      <c r="E82" s="11">
        <v>0.20258433494173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0.116522677933</v>
      </c>
      <c r="D83" s="11">
        <v>8.9771471314791407E-2</v>
      </c>
      <c r="E83" s="11">
        <v>0.149932450650755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0.102807852609393</v>
      </c>
      <c r="D84" s="11">
        <v>7.0882745490801702E-2</v>
      </c>
      <c r="E84" s="11">
        <v>0.14683935175323401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0.30073632157152302</v>
      </c>
      <c r="D85" s="11">
        <v>0.267601484326286</v>
      </c>
      <c r="E85" s="11">
        <v>0.33609122423901799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3.30784304832311E-2</v>
      </c>
      <c r="D86" s="11">
        <v>1.72564296850563E-2</v>
      </c>
      <c r="E86" s="11">
        <v>6.2484866301318102E-2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4.3946760441043202E-3</v>
      </c>
      <c r="D87" s="11">
        <v>5.8825264586765801E-4</v>
      </c>
      <c r="E87" s="11">
        <v>3.2041769344936702E-2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9.9375161213666699E-2</v>
      </c>
      <c r="D88" s="11">
        <v>6.7836984413983697E-2</v>
      </c>
      <c r="E88" s="11">
        <v>0.14332141757075201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3.97588011332159E-2</v>
      </c>
      <c r="D89" s="27">
        <v>3.1017234582011801E-2</v>
      </c>
      <c r="E89" s="27">
        <v>5.0834750668227402E-2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2.9038214317982598E-2</v>
      </c>
      <c r="D90" s="11">
        <v>9.9327566928840098E-3</v>
      </c>
      <c r="E90" s="11">
        <v>8.1854393027006894E-2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3.9265085881189099E-2</v>
      </c>
      <c r="D92" s="11">
        <v>1.6292279222368401E-2</v>
      </c>
      <c r="E92" s="11">
        <v>9.1613765878485798E-2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4.0904106577714497E-2</v>
      </c>
      <c r="D93" s="11">
        <v>2.24541562326156E-2</v>
      </c>
      <c r="E93" s="11">
        <v>7.3375947481191403E-2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6.1128201327973697E-2</v>
      </c>
      <c r="D94" s="11">
        <v>2.7941888749341798E-2</v>
      </c>
      <c r="E94" s="11">
        <v>0.12851840699056399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1.43691731951054E-2</v>
      </c>
      <c r="D95" s="11">
        <v>3.1420263664114398E-3</v>
      </c>
      <c r="E95" s="11">
        <v>6.3171141559862198E-2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4.3563193870001599E-2</v>
      </c>
      <c r="D96" s="11">
        <v>2.8461991559756698E-2</v>
      </c>
      <c r="E96" s="11">
        <v>6.6131319118481496E-2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2.4146168187905898E-2</v>
      </c>
      <c r="D97" s="11">
        <v>1.14216052523915E-2</v>
      </c>
      <c r="E97" s="11">
        <v>5.0325229949906201E-2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6.3742414529637303E-2</v>
      </c>
      <c r="D98" s="11">
        <v>3.94689776784726E-2</v>
      </c>
      <c r="E98" s="11">
        <v>0.10136859610806701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9.8138480687008506E-3</v>
      </c>
      <c r="D99" s="11">
        <v>1.21761434379551E-3</v>
      </c>
      <c r="E99" s="11">
        <v>7.4567698201826793E-2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3.03879335979567E-2</v>
      </c>
      <c r="D100" s="11">
        <v>1.4558094743945401E-2</v>
      </c>
      <c r="E100" s="11">
        <v>6.2341533219259601E-2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4.2116491459256299E-2</v>
      </c>
      <c r="D101" s="27">
        <v>3.47572104819645E-2</v>
      </c>
      <c r="E101" s="27">
        <v>5.0951729631338101E-2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1.3002117218299801E-2</v>
      </c>
      <c r="D102" s="11">
        <v>5.4510849946431501E-3</v>
      </c>
      <c r="E102" s="11">
        <v>3.0690322689693201E-2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3.36012533163687E-2</v>
      </c>
      <c r="D103" s="11">
        <v>1.73549847351409E-2</v>
      </c>
      <c r="E103" s="11">
        <v>6.4064380736989002E-2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5.8230693779452398E-2</v>
      </c>
      <c r="D104" s="11">
        <v>4.2269165301542601E-2</v>
      </c>
      <c r="E104" s="11">
        <v>7.9717864256086499E-2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3.2389153512077301E-2</v>
      </c>
      <c r="D105" s="11">
        <v>1.4419579353713401E-2</v>
      </c>
      <c r="E105" s="11">
        <v>7.1135985701998306E-2</v>
      </c>
      <c r="F105" s="15" t="s">
        <v>112</v>
      </c>
    </row>
    <row r="106" spans="1:6" x14ac:dyDescent="0.25">
      <c r="A106" s="12" t="s">
        <v>192</v>
      </c>
      <c r="B106" t="s">
        <v>192</v>
      </c>
      <c r="C106" s="8">
        <v>2.5865304838345999E-2</v>
      </c>
      <c r="D106" s="11">
        <v>9.8791341880322299E-3</v>
      </c>
      <c r="E106" s="11">
        <v>6.5995663605897703E-2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2.92408392516245E-2</v>
      </c>
      <c r="D107" s="11">
        <v>1.37333495083822E-2</v>
      </c>
      <c r="E107" s="11">
        <v>6.1173044781984903E-2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2.5384132506854399E-2</v>
      </c>
      <c r="D108" s="11">
        <v>9.6918662833185999E-3</v>
      </c>
      <c r="E108" s="11">
        <v>6.4820950935651503E-2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7.8390598164537403E-2</v>
      </c>
      <c r="D109" s="11">
        <v>5.2025685509710699E-2</v>
      </c>
      <c r="E109" s="11">
        <v>0.116474773957066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4.1915779519889999E-2</v>
      </c>
      <c r="D110" s="11">
        <v>2.8608538636163802E-2</v>
      </c>
      <c r="E110" s="11">
        <v>6.1024019509233501E-2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1.8868421661614801E-2</v>
      </c>
      <c r="D111" s="27">
        <v>1.1688082088782401E-2</v>
      </c>
      <c r="E111" s="27">
        <v>3.03245129677896E-2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9.9538295701287992E-3</v>
      </c>
      <c r="D112" s="11">
        <v>2.3164094042663701E-3</v>
      </c>
      <c r="E112" s="11">
        <v>4.1719552490120902E-2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2.13808655825308E-2</v>
      </c>
      <c r="D113" s="11">
        <v>1.05094790505065E-2</v>
      </c>
      <c r="E113" s="11">
        <v>4.30092007504497E-2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2.32478802967944E-2</v>
      </c>
      <c r="D114" s="11">
        <v>1.06582513570066E-2</v>
      </c>
      <c r="E114" s="11">
        <v>4.9957577747991103E-2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1.71477790971689E-2</v>
      </c>
      <c r="D115" s="11">
        <v>4.9843875511871904E-3</v>
      </c>
      <c r="E115" s="11">
        <v>5.72846152811404E-2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1.7258063398489901E-2</v>
      </c>
      <c r="D116" s="11">
        <v>4.1362883517174704E-3</v>
      </c>
      <c r="E116" s="11">
        <v>6.9117661038940806E-2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2.62028055283802E-2</v>
      </c>
      <c r="D117" s="11">
        <v>1.0720093464776001E-2</v>
      </c>
      <c r="E117" s="11">
        <v>6.2631054928779795E-2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1.1486499667736899E-2</v>
      </c>
      <c r="D118" s="11">
        <v>4.1203078647079798E-3</v>
      </c>
      <c r="E118" s="11">
        <v>3.1603883141796497E-2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5.3263900680949203E-2</v>
      </c>
      <c r="D120" s="27">
        <v>4.5591422773440499E-2</v>
      </c>
      <c r="E120" s="27">
        <v>6.2143490995317997E-2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3.7074425861442398E-2</v>
      </c>
      <c r="D121" s="11">
        <v>1.83952674008179E-2</v>
      </c>
      <c r="E121" s="11">
        <v>7.3304559848948403E-2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7.1728694804083407E-2</v>
      </c>
      <c r="D122" s="11">
        <v>5.0433359563527999E-2</v>
      </c>
      <c r="E122" s="11">
        <v>0.10105894711989399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6.09607614937384E-2</v>
      </c>
      <c r="D123" s="11">
        <v>4.1429923984889601E-2</v>
      </c>
      <c r="E123" s="11">
        <v>8.8845426608521502E-2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3.5222533026758901E-2</v>
      </c>
      <c r="D124" s="11">
        <v>2.0138928923352801E-2</v>
      </c>
      <c r="E124" s="11">
        <v>6.0901257546498201E-2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3.0855942597437201E-2</v>
      </c>
      <c r="D125" s="11">
        <v>1.28855651349453E-2</v>
      </c>
      <c r="E125" s="11">
        <v>7.2058557639481297E-2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3.9524046249685599E-2</v>
      </c>
      <c r="D126" s="11">
        <v>2.2614199813803498E-2</v>
      </c>
      <c r="E126" s="11">
        <v>6.81960399561298E-2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5.3084643392299902E-2</v>
      </c>
      <c r="D127" s="11">
        <v>3.2511990814750702E-2</v>
      </c>
      <c r="E127" s="11">
        <v>8.55243284335995E-2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2.3342234564342899E-2</v>
      </c>
      <c r="D128" s="11">
        <v>1.2157960881016399E-2</v>
      </c>
      <c r="E128" s="11">
        <v>4.4353127439672603E-2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6.7270035139421494E-2</v>
      </c>
      <c r="D129" s="11">
        <v>4.4549450012671597E-2</v>
      </c>
      <c r="E129" s="11">
        <v>0.10036112743299801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5.0208997289447797E-2</v>
      </c>
      <c r="D130" s="11">
        <v>3.1370465495284397E-2</v>
      </c>
      <c r="E130" s="11">
        <v>7.9432692775949096E-2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5.1932370451404898E-2</v>
      </c>
      <c r="D131" s="11">
        <v>3.0037951452410401E-2</v>
      </c>
      <c r="E131" s="11">
        <v>8.8332136153771598E-2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3.8974990117722597E-2</v>
      </c>
      <c r="D132" s="27">
        <v>2.9099479690930401E-2</v>
      </c>
      <c r="E132" s="27">
        <v>5.2022382854674601E-2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1.0234976758584599E-2</v>
      </c>
      <c r="D133" s="11">
        <v>2.5148681316481598E-3</v>
      </c>
      <c r="E133" s="11">
        <v>4.0687484512245499E-2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2.9057869931874501E-2</v>
      </c>
      <c r="D134" s="11">
        <v>1.17839164665362E-2</v>
      </c>
      <c r="E134" s="11">
        <v>6.9863420669010301E-2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4.2492485106456E-2</v>
      </c>
      <c r="D135" s="11">
        <v>1.6583233505161801E-2</v>
      </c>
      <c r="E135" s="11">
        <v>0.104577072941821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2.84355679441213E-2</v>
      </c>
      <c r="D136" s="11">
        <v>1.0662411332014E-2</v>
      </c>
      <c r="E136" s="11">
        <v>7.3629899163460799E-2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3.7752697921931297E-2</v>
      </c>
      <c r="D137" s="11">
        <v>1.13914396177867E-2</v>
      </c>
      <c r="E137" s="11">
        <v>0.117845496807622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3.5794448642352497E-2</v>
      </c>
      <c r="D138" s="11">
        <v>1.5828917173130602E-2</v>
      </c>
      <c r="E138" s="11">
        <v>7.8923643682646996E-2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1.7781435647646102E-2</v>
      </c>
      <c r="D139" s="11">
        <v>5.07674399320069E-3</v>
      </c>
      <c r="E139" s="11">
        <v>6.03513750687278E-2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3.2656242243633199E-2</v>
      </c>
      <c r="D140" s="11">
        <v>1.36439438748865E-2</v>
      </c>
      <c r="E140" s="11">
        <v>7.6116976510080495E-2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5.0704336465622099E-2</v>
      </c>
      <c r="D141" s="11">
        <v>3.3355780122402798E-2</v>
      </c>
      <c r="E141" s="11">
        <v>7.6363180243406104E-2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1.1754155883169E-2</v>
      </c>
      <c r="D142" s="11">
        <v>2.7921753018137498E-3</v>
      </c>
      <c r="E142" s="11">
        <v>4.8093900935841302E-2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9.1335280059316303E-3</v>
      </c>
      <c r="D143" s="11">
        <v>1.0836864695662599E-3</v>
      </c>
      <c r="E143" s="11">
        <v>7.2631444817615007E-2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3.6413105404674302E-2</v>
      </c>
      <c r="D144" s="11">
        <v>1.70961596158824E-2</v>
      </c>
      <c r="E144" s="11">
        <v>7.5871472392884803E-2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4.4945941086461397E-2</v>
      </c>
      <c r="D145" s="27">
        <v>3.1842190914924601E-2</v>
      </c>
      <c r="E145" s="27">
        <v>6.3090762866771094E-2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2.4031215511065199E-2</v>
      </c>
      <c r="D146" s="11">
        <v>9.7618779970432903E-3</v>
      </c>
      <c r="E146" s="11">
        <v>5.79382355650436E-2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2.57419294403461E-2</v>
      </c>
      <c r="D147" s="11">
        <v>7.3739453673692399E-3</v>
      </c>
      <c r="E147" s="11">
        <v>8.5903700513777395E-2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1.5628236765714801E-2</v>
      </c>
      <c r="D149" s="11">
        <v>4.7050181427681697E-3</v>
      </c>
      <c r="E149" s="11">
        <v>5.0621119743085398E-2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5.5571710043623497E-2</v>
      </c>
      <c r="D150" s="11">
        <v>3.7559553375994897E-2</v>
      </c>
      <c r="E150" s="11">
        <v>8.1490441955737195E-2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5.4747384967727297E-2</v>
      </c>
      <c r="D151" s="27">
        <v>4.21874965202182E-2</v>
      </c>
      <c r="E151" s="27">
        <v>7.0770266365325296E-2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9.5332219649464402E-3</v>
      </c>
      <c r="D152" s="11">
        <v>2.8722066342645601E-3</v>
      </c>
      <c r="E152" s="11">
        <v>3.11592587462492E-2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4.0480585914898903E-3</v>
      </c>
      <c r="D153" s="11">
        <v>4.9928856465005498E-4</v>
      </c>
      <c r="E153" s="11">
        <v>3.2012390153673902E-2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2.7151616616704601E-2</v>
      </c>
      <c r="D154" s="11">
        <v>1.07651355990827E-2</v>
      </c>
      <c r="E154" s="11">
        <v>6.6797020147476599E-2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7.4277994499668695E-2</v>
      </c>
      <c r="D155" s="11">
        <v>4.9595630496502799E-2</v>
      </c>
      <c r="E155" s="11">
        <v>0.10982462934507101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5.88977087205943E-2</v>
      </c>
      <c r="D156" s="11">
        <v>3.9241863935528497E-2</v>
      </c>
      <c r="E156" s="11">
        <v>8.7502280031886703E-2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3.0400254727493099E-2</v>
      </c>
      <c r="D157" s="11">
        <v>1.1406260279893599E-2</v>
      </c>
      <c r="E157" s="11">
        <v>7.85116137877373E-2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4.7019015327574902E-2</v>
      </c>
      <c r="D158" s="11">
        <v>2.1781327919514398E-2</v>
      </c>
      <c r="E158" s="11">
        <v>9.8553109120209204E-2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1.98792271152512E-2</v>
      </c>
      <c r="D159" s="27">
        <v>1.19827640598063E-2</v>
      </c>
      <c r="E159" s="27">
        <v>3.28065573946765E-2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1.43623511203026E-2</v>
      </c>
      <c r="D160" s="11">
        <v>4.9559084905585601E-3</v>
      </c>
      <c r="E160" s="11">
        <v>4.0888814036600003E-2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2.1575469377952499E-2</v>
      </c>
      <c r="D161" s="11">
        <v>1.1984296820874299E-2</v>
      </c>
      <c r="E161" s="11">
        <v>3.8543126377528901E-2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3.9249236982163899E-2</v>
      </c>
      <c r="D162" s="27">
        <v>2.80690184250314E-2</v>
      </c>
      <c r="E162" s="27">
        <v>5.4632351891722102E-2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1.24350157157235E-2</v>
      </c>
      <c r="D163" s="11">
        <v>5.5049804507998198E-3</v>
      </c>
      <c r="E163" s="11">
        <v>2.7844777765062799E-2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4.3454807382997299E-2</v>
      </c>
      <c r="D164" s="10">
        <v>3.0940790157558899E-2</v>
      </c>
      <c r="E164" s="10">
        <v>6.0713026679049299E-2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32</v>
      </c>
    </row>
    <row r="3" spans="1:6" x14ac:dyDescent="0.25">
      <c r="A3" s="1" t="s">
        <v>281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0.136447753187113</v>
      </c>
      <c r="D12" s="23">
        <v>0.1314483660461</v>
      </c>
      <c r="E12" s="23">
        <v>0.141606282202138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0.154941181381827</v>
      </c>
      <c r="D13" s="27">
        <v>0.13165200808904901</v>
      </c>
      <c r="E13" s="27">
        <v>0.181489129547695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0.15455374370032501</v>
      </c>
      <c r="D14" s="11">
        <v>0.13128353457789699</v>
      </c>
      <c r="E14" s="11">
        <v>0.18108882051927699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0.23063276484943901</v>
      </c>
      <c r="D15" s="27">
        <v>0.20069995281705999</v>
      </c>
      <c r="E15" s="27">
        <v>0.26355779896501702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0.20837294936096501</v>
      </c>
      <c r="D16" s="11">
        <v>0.17010425178777</v>
      </c>
      <c r="E16" s="11">
        <v>0.25263023264342799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0.252229585005178</v>
      </c>
      <c r="D17" s="11">
        <v>0.21000298007849399</v>
      </c>
      <c r="E17" s="11">
        <v>0.29972555197622203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9.5027445560745702E-2</v>
      </c>
      <c r="D18" s="11">
        <v>5.2378645314311502E-2</v>
      </c>
      <c r="E18" s="11">
        <v>0.166308116178565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0.17320398659139</v>
      </c>
      <c r="D19" s="27">
        <v>0.14621488004517999</v>
      </c>
      <c r="E19" s="27">
        <v>0.203984644005579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0.18752527029396501</v>
      </c>
      <c r="D20" s="11">
        <v>0.151709050352997</v>
      </c>
      <c r="E20" s="11">
        <v>0.22950943540122401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0.15105793173370499</v>
      </c>
      <c r="D21" s="11">
        <v>0.111049372893627</v>
      </c>
      <c r="E21" s="11">
        <v>0.20220199431268401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0.123611807172554</v>
      </c>
      <c r="D22" s="11">
        <v>8.2946369317337093E-2</v>
      </c>
      <c r="E22" s="11">
        <v>0.180294363835939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6.6671593284211003E-2</v>
      </c>
      <c r="D23" s="27">
        <v>4.9062444953811797E-2</v>
      </c>
      <c r="E23" s="27">
        <v>9.0002714569564393E-2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8.2351324256265707E-2</v>
      </c>
      <c r="D24" s="11">
        <v>4.8597185293826603E-2</v>
      </c>
      <c r="E24" s="11">
        <v>0.136193958579651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7.0451282518480804E-2</v>
      </c>
      <c r="D25" s="11">
        <v>4.9073487856993399E-2</v>
      </c>
      <c r="E25" s="11">
        <v>0.10016093461614201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5.0693138476533998E-2</v>
      </c>
      <c r="D26" s="11">
        <v>2.5664917220738201E-2</v>
      </c>
      <c r="E26" s="11">
        <v>9.7681730132643599E-2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5.5096372551689497E-2</v>
      </c>
      <c r="D27" s="27">
        <v>4.2073225337993299E-2</v>
      </c>
      <c r="E27" s="27">
        <v>7.1848292986791101E-2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7.3794726293604701E-2</v>
      </c>
      <c r="D28" s="11">
        <v>4.9152134591270297E-2</v>
      </c>
      <c r="E28" s="11">
        <v>0.109370877859972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1.9885346358692501E-2</v>
      </c>
      <c r="D29" s="11">
        <v>9.2720726760235003E-3</v>
      </c>
      <c r="E29" s="11">
        <v>4.2130487441879902E-2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4.5779644568282998E-2</v>
      </c>
      <c r="D30" s="11">
        <v>2.76691266654614E-2</v>
      </c>
      <c r="E30" s="11">
        <v>7.4831897024976599E-2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9.5687707374596906E-2</v>
      </c>
      <c r="D31" s="11">
        <v>5.1300618223384498E-2</v>
      </c>
      <c r="E31" s="11">
        <v>0.17153593820642599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3.2539924776469199E-2</v>
      </c>
      <c r="D32" s="11">
        <v>1.73214220781008E-2</v>
      </c>
      <c r="E32" s="11">
        <v>6.0308722047238798E-2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7.5156417376207596E-2</v>
      </c>
      <c r="D33" s="27">
        <v>6.6006303655311294E-2</v>
      </c>
      <c r="E33" s="27">
        <v>8.5458904640980604E-2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6.5706852450693007E-2</v>
      </c>
      <c r="D34" s="11">
        <v>4.1357123064788802E-2</v>
      </c>
      <c r="E34" s="11">
        <v>0.10285473701062101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3.0371756032492401E-2</v>
      </c>
      <c r="D35" s="11">
        <v>1.4711509463304901E-2</v>
      </c>
      <c r="E35" s="11">
        <v>6.1658957448884097E-2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2.0061185620508501E-2</v>
      </c>
      <c r="D36" s="11">
        <v>8.57654559862258E-3</v>
      </c>
      <c r="E36" s="11">
        <v>4.6207854333360401E-2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3.8938020625317003E-2</v>
      </c>
      <c r="D37" s="11">
        <v>1.81285370344684E-2</v>
      </c>
      <c r="E37" s="11">
        <v>8.1648078333778004E-2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9.2677069688561195E-2</v>
      </c>
      <c r="D38" s="11">
        <v>6.1967462845845499E-2</v>
      </c>
      <c r="E38" s="11">
        <v>0.13639274870801199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7.9047189383697994E-2</v>
      </c>
      <c r="D39" s="11">
        <v>5.1693318903624899E-2</v>
      </c>
      <c r="E39" s="11">
        <v>0.119058298804812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6.0949758754920903E-2</v>
      </c>
      <c r="D40" s="11">
        <v>4.3296735014961597E-2</v>
      </c>
      <c r="E40" s="11">
        <v>8.5159627887395797E-2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0.104782176269594</v>
      </c>
      <c r="D41" s="11">
        <v>6.6284861254936406E-2</v>
      </c>
      <c r="E41" s="11">
        <v>0.161764583177055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0.103845176877018</v>
      </c>
      <c r="D42" s="11">
        <v>7.2366223103737498E-2</v>
      </c>
      <c r="E42" s="11">
        <v>0.146849613141669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7.0622770975667798E-2</v>
      </c>
      <c r="D43" s="11">
        <v>4.9432185748525898E-2</v>
      </c>
      <c r="E43" s="11">
        <v>9.9942249323979201E-2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4.1945346490541401E-2</v>
      </c>
      <c r="D44" s="11">
        <v>2.7788042878496001E-2</v>
      </c>
      <c r="E44" s="11">
        <v>6.2849162996272606E-2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9.2153387417715699E-2</v>
      </c>
      <c r="D45" s="11">
        <v>7.0827492051822594E-2</v>
      </c>
      <c r="E45" s="11">
        <v>0.1190775325541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0.194490370660763</v>
      </c>
      <c r="D46" s="27">
        <v>0.18509770302543799</v>
      </c>
      <c r="E46" s="27">
        <v>0.20424020609611099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0.105998414395635</v>
      </c>
      <c r="D47" s="11">
        <v>5.9485853814329803E-2</v>
      </c>
      <c r="E47" s="11">
        <v>0.18184774632997799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0.16410243939278599</v>
      </c>
      <c r="D48" s="11">
        <v>0.119288289426963</v>
      </c>
      <c r="E48" s="11">
        <v>0.221517790315573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0.19688061598713899</v>
      </c>
      <c r="D49" s="11">
        <v>0.14661358790684201</v>
      </c>
      <c r="E49" s="11">
        <v>0.25914835393122398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0.13266403495691401</v>
      </c>
      <c r="D50" s="11">
        <v>9.4017236586975E-2</v>
      </c>
      <c r="E50" s="11">
        <v>0.18397112822183101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0.25039661227930998</v>
      </c>
      <c r="D51" s="11">
        <v>0.202387108723771</v>
      </c>
      <c r="E51" s="11">
        <v>0.30543364595337302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0.18672766715696801</v>
      </c>
      <c r="D52" s="11">
        <v>0.13064543850669799</v>
      </c>
      <c r="E52" s="11">
        <v>0.25969284312040197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0.364268508540946</v>
      </c>
      <c r="D53" s="11">
        <v>0.28169845801482901</v>
      </c>
      <c r="E53" s="11">
        <v>0.45568711524805799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7.7566790367596505E-2</v>
      </c>
      <c r="D54" s="11">
        <v>3.5755908876306398E-2</v>
      </c>
      <c r="E54" s="11">
        <v>0.16014867757899101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0.28864842301913901</v>
      </c>
      <c r="D55" s="11">
        <v>0.184788775809689</v>
      </c>
      <c r="E55" s="11">
        <v>0.42075351363812702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0.246177807341035</v>
      </c>
      <c r="D56" s="11">
        <v>0.184235404589046</v>
      </c>
      <c r="E56" s="11">
        <v>0.32075737588372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0.14379330223565101</v>
      </c>
      <c r="D57" s="11">
        <v>0.102637097401496</v>
      </c>
      <c r="E57" s="11">
        <v>0.19781468570313701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0.22846965015906801</v>
      </c>
      <c r="D58" s="11">
        <v>0.17816071867195701</v>
      </c>
      <c r="E58" s="11">
        <v>0.288006350272343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0.38238102716806799</v>
      </c>
      <c r="D59" s="11">
        <v>0.29833819024799602</v>
      </c>
      <c r="E59" s="11">
        <v>0.47410207669139098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9.4486321851447994E-2</v>
      </c>
      <c r="D60" s="11">
        <v>5.6976460364861703E-2</v>
      </c>
      <c r="E60" s="11">
        <v>0.152691984533114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0.12501856737585501</v>
      </c>
      <c r="D61" s="11">
        <v>8.7739431634015402E-2</v>
      </c>
      <c r="E61" s="11">
        <v>0.17509687548216199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3.8244783841327297E-2</v>
      </c>
      <c r="D62" s="11">
        <v>2.3198090330329699E-2</v>
      </c>
      <c r="E62" s="11">
        <v>6.2427298177000101E-2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4.8169913995344198E-2</v>
      </c>
      <c r="D63" s="11">
        <v>2.2230244482581998E-2</v>
      </c>
      <c r="E63" s="11">
        <v>0.10124352934194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0.298897365126294</v>
      </c>
      <c r="D64" s="11">
        <v>0.24218229527877799</v>
      </c>
      <c r="E64" s="11">
        <v>0.36254018047568698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0.18507181899486499</v>
      </c>
      <c r="D65" s="11">
        <v>0.119026335960076</v>
      </c>
      <c r="E65" s="11">
        <v>0.27627212832636999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0.16992048368455301</v>
      </c>
      <c r="D66" s="11">
        <v>0.12423387614432101</v>
      </c>
      <c r="E66" s="11">
        <v>0.22803349380593099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0.11286992908999401</v>
      </c>
      <c r="D67" s="11">
        <v>8.2170861466762002E-2</v>
      </c>
      <c r="E67" s="11">
        <v>0.15312473573936999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0.112928607214924</v>
      </c>
      <c r="D68" s="11">
        <v>6.6136709729810103E-2</v>
      </c>
      <c r="E68" s="11">
        <v>0.186224258648268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3.2710472226575797E-2</v>
      </c>
      <c r="D69" s="11">
        <v>1.1709192249505699E-2</v>
      </c>
      <c r="E69" s="11">
        <v>8.8024145026787404E-2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6.1325263401984603E-2</v>
      </c>
      <c r="D70" s="11">
        <v>3.6107464318357999E-2</v>
      </c>
      <c r="E70" s="11">
        <v>0.102286425969078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0.19230056214570099</v>
      </c>
      <c r="D71" s="11">
        <v>0.14325919305590501</v>
      </c>
      <c r="E71" s="11">
        <v>0.25316913466591001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0.17766093599504501</v>
      </c>
      <c r="D72" s="11">
        <v>0.127581379612447</v>
      </c>
      <c r="E72" s="11">
        <v>0.24194658218775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0.20693276525629301</v>
      </c>
      <c r="D73" s="11">
        <v>0.14559681941295899</v>
      </c>
      <c r="E73" s="11">
        <v>0.28547444719921899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0.13225854713562199</v>
      </c>
      <c r="D74" s="11">
        <v>9.6585554023844403E-2</v>
      </c>
      <c r="E74" s="11">
        <v>0.17850371714391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0.181874174474563</v>
      </c>
      <c r="D75" s="11">
        <v>0.136547012424312</v>
      </c>
      <c r="E75" s="11">
        <v>0.23809872104270099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0.11306509462486999</v>
      </c>
      <c r="D76" s="11">
        <v>7.8689896683021204E-2</v>
      </c>
      <c r="E76" s="11">
        <v>0.159851440108147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0.169110865350899</v>
      </c>
      <c r="D77" s="11">
        <v>0.12913728269140201</v>
      </c>
      <c r="E77" s="11">
        <v>0.21835552334477901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0.21313386842586499</v>
      </c>
      <c r="D78" s="11">
        <v>0.17417920141146501</v>
      </c>
      <c r="E78" s="11">
        <v>0.258078007039586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0.28384982614892601</v>
      </c>
      <c r="D79" s="11">
        <v>0.224948968608568</v>
      </c>
      <c r="E79" s="11">
        <v>0.35118514586270799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0.18448368607823001</v>
      </c>
      <c r="D80" s="11">
        <v>0.126969244225241</v>
      </c>
      <c r="E80" s="11">
        <v>0.260283635495273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0.22433000081650301</v>
      </c>
      <c r="D81" s="11">
        <v>0.164349335007036</v>
      </c>
      <c r="E81" s="11">
        <v>0.29838471905119701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0.24742400467833001</v>
      </c>
      <c r="D82" s="11">
        <v>0.17419641801692601</v>
      </c>
      <c r="E82" s="11">
        <v>0.33880511978416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0.32647635618237197</v>
      </c>
      <c r="D83" s="11">
        <v>0.27026814090416801</v>
      </c>
      <c r="E83" s="11">
        <v>0.38815634556685902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0.18890383010917</v>
      </c>
      <c r="D84" s="11">
        <v>0.13811013951423701</v>
      </c>
      <c r="E84" s="11">
        <v>0.252896928749832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0.44948325770294001</v>
      </c>
      <c r="D85" s="11">
        <v>0.414048767205767</v>
      </c>
      <c r="E85" s="11">
        <v>0.48543793930364498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0.184307740536925</v>
      </c>
      <c r="D86" s="11">
        <v>0.13290989650583701</v>
      </c>
      <c r="E86" s="11">
        <v>0.24985437494243001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1.1194766016048701E-2</v>
      </c>
      <c r="D87" s="11">
        <v>2.6169694236939101E-3</v>
      </c>
      <c r="E87" s="11">
        <v>4.6575565096564797E-2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0.21179480764935299</v>
      </c>
      <c r="D88" s="11">
        <v>0.154326834378331</v>
      </c>
      <c r="E88" s="11">
        <v>0.28348890035494101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0.112634187257546</v>
      </c>
      <c r="D89" s="27">
        <v>9.2819928490814899E-2</v>
      </c>
      <c r="E89" s="27">
        <v>0.13604388575354601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5.8458513800114097E-2</v>
      </c>
      <c r="D90" s="11">
        <v>2.7679033353043399E-2</v>
      </c>
      <c r="E90" s="11">
        <v>0.119266836579402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4.0725972201306098E-3</v>
      </c>
      <c r="D91" s="11">
        <v>4.9617887610463004E-4</v>
      </c>
      <c r="E91" s="11">
        <v>3.2587093134125902E-2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0.14862802424149699</v>
      </c>
      <c r="D92" s="11">
        <v>8.9001333146011899E-2</v>
      </c>
      <c r="E92" s="11">
        <v>0.2377753906666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4.8314035559637002E-2</v>
      </c>
      <c r="D93" s="11">
        <v>2.6490106413460598E-2</v>
      </c>
      <c r="E93" s="11">
        <v>8.6519726957304505E-2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0.174969455367426</v>
      </c>
      <c r="D94" s="11">
        <v>9.0774763693323796E-2</v>
      </c>
      <c r="E94" s="11">
        <v>0.31058057776943698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3.0906605207922998E-2</v>
      </c>
      <c r="D95" s="11">
        <v>7.6397079134103299E-3</v>
      </c>
      <c r="E95" s="11">
        <v>0.11670031812104199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0.135702007483776</v>
      </c>
      <c r="D96" s="11">
        <v>9.8187070279459804E-2</v>
      </c>
      <c r="E96" s="11">
        <v>0.184616187290878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7.5505020798209102E-2</v>
      </c>
      <c r="D97" s="11">
        <v>4.8734015687897002E-2</v>
      </c>
      <c r="E97" s="11">
        <v>0.115201162409153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9.7058687310567507E-2</v>
      </c>
      <c r="D98" s="11">
        <v>6.3895573923994503E-2</v>
      </c>
      <c r="E98" s="11">
        <v>0.14477218216908599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7.4923817948316193E-2</v>
      </c>
      <c r="D99" s="11">
        <v>3.6929934716848502E-2</v>
      </c>
      <c r="E99" s="11">
        <v>0.14607729166694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0.25978887981552101</v>
      </c>
      <c r="D100" s="11">
        <v>0.15707605100604999</v>
      </c>
      <c r="E100" s="11">
        <v>0.39795682671169602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7.72989763416526E-2</v>
      </c>
      <c r="D101" s="27">
        <v>6.5866066191093406E-2</v>
      </c>
      <c r="E101" s="27">
        <v>9.0524077735206196E-2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3.2029037591321002E-2</v>
      </c>
      <c r="D102" s="11">
        <v>1.6942885882744601E-2</v>
      </c>
      <c r="E102" s="11">
        <v>5.9731881541055999E-2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8.3117675358143503E-2</v>
      </c>
      <c r="D103" s="11">
        <v>4.8030339390832698E-2</v>
      </c>
      <c r="E103" s="11">
        <v>0.14006583961066299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0.11144766590835301</v>
      </c>
      <c r="D104" s="11">
        <v>8.2084138385004404E-2</v>
      </c>
      <c r="E104" s="11">
        <v>0.14960328652319799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5.2500389803053202E-2</v>
      </c>
      <c r="D105" s="11">
        <v>3.3528132289718397E-2</v>
      </c>
      <c r="E105" s="11">
        <v>8.1305159977524494E-2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1.4651370045961599E-2</v>
      </c>
      <c r="D106" s="11">
        <v>6.0153271183970803E-3</v>
      </c>
      <c r="E106" s="11">
        <v>3.5246299849126903E-2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6.7791187100075395E-2</v>
      </c>
      <c r="D107" s="11">
        <v>4.1559929509698799E-2</v>
      </c>
      <c r="E107" s="11">
        <v>0.108701024368499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6.6685082736109499E-2</v>
      </c>
      <c r="D108" s="11">
        <v>4.0515832807297002E-2</v>
      </c>
      <c r="E108" s="11">
        <v>0.107857033762478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0.15486197066142399</v>
      </c>
      <c r="D109" s="11">
        <v>0.100014529598433</v>
      </c>
      <c r="E109" s="11">
        <v>0.23203278621406101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7.1075290862795501E-2</v>
      </c>
      <c r="D110" s="11">
        <v>5.04885263733428E-2</v>
      </c>
      <c r="E110" s="11">
        <v>9.9179526611929802E-2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3.4815330885023803E-2</v>
      </c>
      <c r="D111" s="27">
        <v>2.3393025910114201E-2</v>
      </c>
      <c r="E111" s="27">
        <v>5.1520671380744003E-2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1.44968744754714E-2</v>
      </c>
      <c r="D112" s="11">
        <v>4.6068199681772804E-3</v>
      </c>
      <c r="E112" s="11">
        <v>4.4666426230246199E-2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4.3221675943490599E-2</v>
      </c>
      <c r="D113" s="11">
        <v>2.58702117708287E-2</v>
      </c>
      <c r="E113" s="11">
        <v>7.13584642944423E-2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2.6972370346994599E-2</v>
      </c>
      <c r="D114" s="11">
        <v>1.1995063337500099E-2</v>
      </c>
      <c r="E114" s="11">
        <v>5.9524007956652497E-2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4.0719922641220999E-2</v>
      </c>
      <c r="D115" s="11">
        <v>1.78291376987578E-2</v>
      </c>
      <c r="E115" s="11">
        <v>9.0298144423401894E-2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2.8960308590897802E-3</v>
      </c>
      <c r="D116" s="11">
        <v>3.3522608789114401E-4</v>
      </c>
      <c r="E116" s="11">
        <v>2.4538730491912599E-2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4.3028119890181099E-2</v>
      </c>
      <c r="D117" s="11">
        <v>1.8195441106847399E-2</v>
      </c>
      <c r="E117" s="11">
        <v>9.8356629247875596E-2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1.51310647620925E-2</v>
      </c>
      <c r="D118" s="11">
        <v>6.6136612791617196E-3</v>
      </c>
      <c r="E118" s="11">
        <v>3.42395274891086E-2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1.16743169913097E-2</v>
      </c>
      <c r="D119" s="11">
        <v>2.4154175134462399E-3</v>
      </c>
      <c r="E119" s="11">
        <v>5.4486398072928002E-2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9.2939508989380804E-2</v>
      </c>
      <c r="D120" s="27">
        <v>8.1472336520126198E-2</v>
      </c>
      <c r="E120" s="27">
        <v>0.105834709617493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5.72511664025383E-2</v>
      </c>
      <c r="D121" s="11">
        <v>2.98656241568214E-2</v>
      </c>
      <c r="E121" s="11">
        <v>0.106979023512282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0.102018257476218</v>
      </c>
      <c r="D122" s="11">
        <v>7.53410328906087E-2</v>
      </c>
      <c r="E122" s="11">
        <v>0.13674457914246199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9.7713123440078306E-2</v>
      </c>
      <c r="D123" s="11">
        <v>6.7895202283971196E-2</v>
      </c>
      <c r="E123" s="11">
        <v>0.138678037842107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9.10821807694598E-2</v>
      </c>
      <c r="D124" s="11">
        <v>5.7549469216516103E-2</v>
      </c>
      <c r="E124" s="11">
        <v>0.14122574161721699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0.103131734722528</v>
      </c>
      <c r="D125" s="11">
        <v>6.5137455837492905E-2</v>
      </c>
      <c r="E125" s="11">
        <v>0.15950658424970601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0.10613648953386</v>
      </c>
      <c r="D126" s="11">
        <v>7.0842434596235002E-2</v>
      </c>
      <c r="E126" s="11">
        <v>0.15606087320565201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3.8544323358717401E-2</v>
      </c>
      <c r="D127" s="11">
        <v>2.19416482838715E-2</v>
      </c>
      <c r="E127" s="11">
        <v>6.6851132128927196E-2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3.8856343650765499E-2</v>
      </c>
      <c r="D128" s="11">
        <v>2.2435923240783098E-2</v>
      </c>
      <c r="E128" s="11">
        <v>6.6477307755494902E-2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0.11773461538810701</v>
      </c>
      <c r="D129" s="11">
        <v>8.33587245342471E-2</v>
      </c>
      <c r="E129" s="11">
        <v>0.16375410814025601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9.7833870119958505E-2</v>
      </c>
      <c r="D130" s="11">
        <v>6.7945195312165294E-2</v>
      </c>
      <c r="E130" s="11">
        <v>0.13891087127427801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6.0147023068987698E-2</v>
      </c>
      <c r="D131" s="11">
        <v>3.8011905313540997E-2</v>
      </c>
      <c r="E131" s="11">
        <v>9.3913524223282294E-2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3.2851303095908203E-2</v>
      </c>
      <c r="D132" s="27">
        <v>2.4068365027784401E-2</v>
      </c>
      <c r="E132" s="27">
        <v>4.4692504456177798E-2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8.5943872560877502E-2</v>
      </c>
      <c r="D133" s="11">
        <v>4.7738395705458E-2</v>
      </c>
      <c r="E133" s="11">
        <v>0.14991201465798401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5.6345372932210397E-2</v>
      </c>
      <c r="D134" s="11">
        <v>2.3726709251346002E-2</v>
      </c>
      <c r="E134" s="11">
        <v>0.127930825657047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1.7009855415279201E-2</v>
      </c>
      <c r="D135" s="11">
        <v>3.9997743517514901E-3</v>
      </c>
      <c r="E135" s="11">
        <v>6.9389656536622796E-2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2.0241099281224601E-2</v>
      </c>
      <c r="D136" s="11">
        <v>7.7106518389075196E-3</v>
      </c>
      <c r="E136" s="11">
        <v>5.2066099690189098E-2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2.7949178180924E-2</v>
      </c>
      <c r="D137" s="11">
        <v>8.0708864051704104E-3</v>
      </c>
      <c r="E137" s="11">
        <v>9.2234465102923394E-2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2.18176834372334E-2</v>
      </c>
      <c r="D138" s="11">
        <v>6.7386024773630603E-3</v>
      </c>
      <c r="E138" s="11">
        <v>6.8318577203574302E-2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5.8520178279367403E-2</v>
      </c>
      <c r="D139" s="11">
        <v>2.4765036959629699E-2</v>
      </c>
      <c r="E139" s="11">
        <v>0.132054178314152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1.9714253352055799E-2</v>
      </c>
      <c r="D140" s="11">
        <v>6.32591555557405E-3</v>
      </c>
      <c r="E140" s="11">
        <v>5.9734646460233E-2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2.3033615786698901E-2</v>
      </c>
      <c r="D141" s="11">
        <v>1.1384555304174499E-2</v>
      </c>
      <c r="E141" s="11">
        <v>4.6047197479835801E-2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3.94094181094541E-2</v>
      </c>
      <c r="D142" s="11">
        <v>1.63069573437945E-2</v>
      </c>
      <c r="E142" s="11">
        <v>9.2174817528627107E-2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4.6625662047659597E-2</v>
      </c>
      <c r="D144" s="11">
        <v>2.22459419924762E-2</v>
      </c>
      <c r="E144" s="11">
        <v>9.5124178253087499E-2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6.8343330761225105E-2</v>
      </c>
      <c r="D145" s="27">
        <v>4.9753540848072299E-2</v>
      </c>
      <c r="E145" s="27">
        <v>9.31977333250322E-2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5.9094136976191397E-2</v>
      </c>
      <c r="D146" s="11">
        <v>3.3399948880678099E-2</v>
      </c>
      <c r="E146" s="11">
        <v>0.10245934615834699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4.0726164434301902E-2</v>
      </c>
      <c r="D147" s="11">
        <v>1.37461431788131E-2</v>
      </c>
      <c r="E147" s="11">
        <v>0.11451231616596499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6.08381277690072E-3</v>
      </c>
      <c r="D148" s="11">
        <v>1.35021387891537E-3</v>
      </c>
      <c r="E148" s="11">
        <v>2.6964446411130601E-2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1.1090137595961299E-2</v>
      </c>
      <c r="D149" s="11">
        <v>2.5544176314375002E-3</v>
      </c>
      <c r="E149" s="11">
        <v>4.68098558677114E-2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8.39749926706823E-2</v>
      </c>
      <c r="D150" s="11">
        <v>5.8218645479528701E-2</v>
      </c>
      <c r="E150" s="11">
        <v>0.11967812441081201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7.2349534975159793E-2</v>
      </c>
      <c r="D151" s="27">
        <v>5.8067874922672902E-2</v>
      </c>
      <c r="E151" s="27">
        <v>8.9808831985928206E-2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2.8008887572455201E-2</v>
      </c>
      <c r="D152" s="11">
        <v>1.3580779961796401E-2</v>
      </c>
      <c r="E152" s="11">
        <v>5.6881397388921999E-2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5.82623072450641E-2</v>
      </c>
      <c r="D153" s="11">
        <v>2.5093729571814698E-2</v>
      </c>
      <c r="E153" s="11">
        <v>0.129451236991312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7.8113690810969597E-2</v>
      </c>
      <c r="D154" s="11">
        <v>4.6151525347724903E-2</v>
      </c>
      <c r="E154" s="11">
        <v>0.129212648459236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5.90969188629017E-2</v>
      </c>
      <c r="D155" s="11">
        <v>3.5549020934399003E-2</v>
      </c>
      <c r="E155" s="11">
        <v>9.6679475980984295E-2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8.4141294219722704E-2</v>
      </c>
      <c r="D156" s="11">
        <v>6.1535708936404802E-2</v>
      </c>
      <c r="E156" s="11">
        <v>0.114042063393986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3.9334643641310001E-2</v>
      </c>
      <c r="D157" s="11">
        <v>1.2864915225294499E-2</v>
      </c>
      <c r="E157" s="11">
        <v>0.113977840446066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0.15639197700941099</v>
      </c>
      <c r="D158" s="11">
        <v>7.1568826161505394E-2</v>
      </c>
      <c r="E158" s="11">
        <v>0.30835775183936498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2.5509926469687399E-2</v>
      </c>
      <c r="D159" s="27">
        <v>1.6097783702486199E-2</v>
      </c>
      <c r="E159" s="27">
        <v>4.0200365857393103E-2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4.21047298740281E-2</v>
      </c>
      <c r="D160" s="11">
        <v>2.2616742942241998E-2</v>
      </c>
      <c r="E160" s="11">
        <v>7.7060820524973497E-2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1.7881889761689699E-2</v>
      </c>
      <c r="D161" s="11">
        <v>9.2711119351606697E-3</v>
      </c>
      <c r="E161" s="11">
        <v>3.4213957689336001E-2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1.20010149897309E-2</v>
      </c>
      <c r="D162" s="27">
        <v>6.8899827153917704E-3</v>
      </c>
      <c r="E162" s="27">
        <v>2.0823943413781399E-2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1.94617669462256E-2</v>
      </c>
      <c r="D163" s="11">
        <v>8.8540279790240099E-3</v>
      </c>
      <c r="E163" s="11">
        <v>4.22367385157792E-2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1.0644820631952601E-2</v>
      </c>
      <c r="D164" s="10">
        <v>5.5204942449736498E-3</v>
      </c>
      <c r="E164" s="10">
        <v>2.0428028663773801E-2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33</v>
      </c>
    </row>
    <row r="3" spans="1:6" x14ac:dyDescent="0.25">
      <c r="A3" s="1" t="s">
        <v>282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0.15189351105171101</v>
      </c>
      <c r="D12" s="23">
        <v>0.146463556267423</v>
      </c>
      <c r="E12" s="23">
        <v>0.15748763080140099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0.123675687766655</v>
      </c>
      <c r="D13" s="27">
        <v>0.103730672605993</v>
      </c>
      <c r="E13" s="27">
        <v>0.146827422528781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0.122531393665486</v>
      </c>
      <c r="D14" s="11">
        <v>0.102843286257043</v>
      </c>
      <c r="E14" s="11">
        <v>0.14537780427621499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0.14573663843380399</v>
      </c>
      <c r="D15" s="27">
        <v>0.120705064128055</v>
      </c>
      <c r="E15" s="27">
        <v>0.174926515841939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0.19656592482249499</v>
      </c>
      <c r="D16" s="11">
        <v>0.15815577196434299</v>
      </c>
      <c r="E16" s="11">
        <v>0.24162702828603799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0.124514910796984</v>
      </c>
      <c r="D17" s="11">
        <v>9.1729866261201595E-2</v>
      </c>
      <c r="E17" s="11">
        <v>0.16686487711215001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0.12941189014646701</v>
      </c>
      <c r="D18" s="11">
        <v>7.0375988089762101E-2</v>
      </c>
      <c r="E18" s="11">
        <v>0.22593485615695699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0.110398567328185</v>
      </c>
      <c r="D19" s="27">
        <v>8.9720670012510495E-2</v>
      </c>
      <c r="E19" s="27">
        <v>0.135134617006856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0.12075059712710499</v>
      </c>
      <c r="D20" s="11">
        <v>9.34781369975375E-2</v>
      </c>
      <c r="E20" s="11">
        <v>0.15462269208762999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8.9026155406687194E-2</v>
      </c>
      <c r="D21" s="11">
        <v>5.9275097498984401E-2</v>
      </c>
      <c r="E21" s="11">
        <v>0.13162045040245501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9.49269601097356E-2</v>
      </c>
      <c r="D22" s="11">
        <v>5.1924264644809301E-2</v>
      </c>
      <c r="E22" s="11">
        <v>0.16726060956434499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5.8178256178345301E-2</v>
      </c>
      <c r="D23" s="27">
        <v>4.1106699078152897E-2</v>
      </c>
      <c r="E23" s="27">
        <v>8.1735279785370596E-2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9.2322808078944302E-2</v>
      </c>
      <c r="D24" s="11">
        <v>5.3460177708834801E-2</v>
      </c>
      <c r="E24" s="11">
        <v>0.15481572347764699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6.3778732291953896E-2</v>
      </c>
      <c r="D25" s="11">
        <v>4.2148419668781197E-2</v>
      </c>
      <c r="E25" s="11">
        <v>9.5403953092806096E-2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3.44061346926572E-2</v>
      </c>
      <c r="D26" s="11">
        <v>1.58066598254657E-2</v>
      </c>
      <c r="E26" s="11">
        <v>7.3262201720100506E-2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6.3000865508503603E-2</v>
      </c>
      <c r="D27" s="27">
        <v>4.9228213226060399E-2</v>
      </c>
      <c r="E27" s="27">
        <v>8.0301276476042599E-2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0.10630933477163899</v>
      </c>
      <c r="D28" s="11">
        <v>7.5292453207777901E-2</v>
      </c>
      <c r="E28" s="11">
        <v>0.14805784394445801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6.9595318571502696E-2</v>
      </c>
      <c r="D29" s="11">
        <v>4.1258930134402301E-2</v>
      </c>
      <c r="E29" s="11">
        <v>0.11505744596206199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2.3020039380074901E-2</v>
      </c>
      <c r="D30" s="11">
        <v>1.34279127748488E-2</v>
      </c>
      <c r="E30" s="11">
        <v>3.91920268315505E-2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4.8666424367953001E-2</v>
      </c>
      <c r="D31" s="11">
        <v>1.8859589693348999E-2</v>
      </c>
      <c r="E31" s="11">
        <v>0.119828337464167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5.0636150186475298E-2</v>
      </c>
      <c r="D32" s="11">
        <v>2.9525457223529599E-2</v>
      </c>
      <c r="E32" s="11">
        <v>8.5510998943183203E-2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0.10207529090772501</v>
      </c>
      <c r="D33" s="27">
        <v>9.0814788576761798E-2</v>
      </c>
      <c r="E33" s="27">
        <v>0.114556105735624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6.74814066806948E-2</v>
      </c>
      <c r="D34" s="11">
        <v>4.1998106054323102E-2</v>
      </c>
      <c r="E34" s="11">
        <v>0.106705010786217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6.5707491562654194E-2</v>
      </c>
      <c r="D35" s="11">
        <v>4.2049316417348E-2</v>
      </c>
      <c r="E35" s="11">
        <v>0.10126930496400099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4.5529899843923999E-2</v>
      </c>
      <c r="D36" s="11">
        <v>2.7082200010068901E-2</v>
      </c>
      <c r="E36" s="11">
        <v>7.55676756860377E-2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4.8081594779593298E-2</v>
      </c>
      <c r="D37" s="11">
        <v>2.7946561573702899E-2</v>
      </c>
      <c r="E37" s="11">
        <v>8.1507169193573994E-2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9.2017331310298503E-2</v>
      </c>
      <c r="D38" s="11">
        <v>5.9742369391568399E-2</v>
      </c>
      <c r="E38" s="11">
        <v>0.139148026927577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9.8937170713641207E-2</v>
      </c>
      <c r="D39" s="11">
        <v>6.6865812864519897E-2</v>
      </c>
      <c r="E39" s="11">
        <v>0.14401705011279201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9.6829129496124003E-2</v>
      </c>
      <c r="D40" s="11">
        <v>7.0083083567609505E-2</v>
      </c>
      <c r="E40" s="11">
        <v>0.13232984835469699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0.106472525485396</v>
      </c>
      <c r="D41" s="11">
        <v>6.0447561878391599E-2</v>
      </c>
      <c r="E41" s="11">
        <v>0.18079762707358801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0.124337406168649</v>
      </c>
      <c r="D42" s="11">
        <v>9.1380035855243805E-2</v>
      </c>
      <c r="E42" s="11">
        <v>0.16699663390830299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0.13469600012722999</v>
      </c>
      <c r="D43" s="11">
        <v>0.105069473574114</v>
      </c>
      <c r="E43" s="11">
        <v>0.17107938572403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6.6521984269701601E-2</v>
      </c>
      <c r="D44" s="11">
        <v>4.4524783496010897E-2</v>
      </c>
      <c r="E44" s="11">
        <v>9.8269056229407001E-2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0.107839037432754</v>
      </c>
      <c r="D45" s="11">
        <v>8.3007111455385099E-2</v>
      </c>
      <c r="E45" s="11">
        <v>0.13897370996644501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0.21928075453686999</v>
      </c>
      <c r="D46" s="27">
        <v>0.20888477861493701</v>
      </c>
      <c r="E46" s="27">
        <v>0.23004367652718299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0.104842287539161</v>
      </c>
      <c r="D47" s="11">
        <v>6.3525424609664496E-2</v>
      </c>
      <c r="E47" s="11">
        <v>0.16820489671641001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0.22264514553202999</v>
      </c>
      <c r="D48" s="11">
        <v>0.16290230935948299</v>
      </c>
      <c r="E48" s="11">
        <v>0.29653656949333501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0.19990930507450799</v>
      </c>
      <c r="D49" s="11">
        <v>0.15024506529186199</v>
      </c>
      <c r="E49" s="11">
        <v>0.26094892467150999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0.15793622256533599</v>
      </c>
      <c r="D50" s="11">
        <v>0.105086447019049</v>
      </c>
      <c r="E50" s="11">
        <v>0.230518620788077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0.39638740944160999</v>
      </c>
      <c r="D51" s="11">
        <v>0.329087857241051</v>
      </c>
      <c r="E51" s="11">
        <v>0.46785249359735098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0.19328931426183901</v>
      </c>
      <c r="D52" s="11">
        <v>0.13224410425162</v>
      </c>
      <c r="E52" s="11">
        <v>0.27362794677344698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0.43977220327969302</v>
      </c>
      <c r="D53" s="11">
        <v>0.34485335325319799</v>
      </c>
      <c r="E53" s="11">
        <v>0.539310357849072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0.140249441679095</v>
      </c>
      <c r="D54" s="11">
        <v>8.5082790048410697E-2</v>
      </c>
      <c r="E54" s="11">
        <v>0.222487176106407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0.39700633299276</v>
      </c>
      <c r="D55" s="11">
        <v>0.27698539424080698</v>
      </c>
      <c r="E55" s="11">
        <v>0.53084969501110602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0.234618100325407</v>
      </c>
      <c r="D56" s="11">
        <v>0.17801379912397899</v>
      </c>
      <c r="E56" s="11">
        <v>0.30259539854769002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0.178244717047883</v>
      </c>
      <c r="D57" s="11">
        <v>0.133613546280687</v>
      </c>
      <c r="E57" s="11">
        <v>0.233761694056703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0.175719032285405</v>
      </c>
      <c r="D58" s="11">
        <v>0.13141448629804001</v>
      </c>
      <c r="E58" s="11">
        <v>0.23098804071929599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0.25059934074811202</v>
      </c>
      <c r="D59" s="11">
        <v>0.18243786629537301</v>
      </c>
      <c r="E59" s="11">
        <v>0.33382856588515097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6.1936730243520297E-2</v>
      </c>
      <c r="D60" s="11">
        <v>3.5227439303369301E-2</v>
      </c>
      <c r="E60" s="11">
        <v>0.106658103299657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0.162677442452623</v>
      </c>
      <c r="D61" s="11">
        <v>0.12248510479722099</v>
      </c>
      <c r="E61" s="11">
        <v>0.21285931827349999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5.2846586390161598E-2</v>
      </c>
      <c r="D62" s="11">
        <v>3.4795958922385399E-2</v>
      </c>
      <c r="E62" s="11">
        <v>7.9489925377916298E-2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5.30612136769733E-2</v>
      </c>
      <c r="D63" s="11">
        <v>2.5482848179282501E-2</v>
      </c>
      <c r="E63" s="11">
        <v>0.10720252654736601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0.22367641701426499</v>
      </c>
      <c r="D64" s="11">
        <v>0.18140806056446199</v>
      </c>
      <c r="E64" s="11">
        <v>0.272514703591551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0.18895909178376599</v>
      </c>
      <c r="D65" s="11">
        <v>0.136180031692332</v>
      </c>
      <c r="E65" s="11">
        <v>0.25612845055823402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0.154851584506699</v>
      </c>
      <c r="D66" s="11">
        <v>0.120888595581071</v>
      </c>
      <c r="E66" s="11">
        <v>0.19622648253011299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0.168273490908251</v>
      </c>
      <c r="D67" s="11">
        <v>0.120760246540752</v>
      </c>
      <c r="E67" s="11">
        <v>0.229599200376504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0.15760516539139299</v>
      </c>
      <c r="D68" s="11">
        <v>0.114231955458477</v>
      </c>
      <c r="E68" s="11">
        <v>0.21347786483438499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0.136486474640374</v>
      </c>
      <c r="D69" s="11">
        <v>9.6511191541444594E-2</v>
      </c>
      <c r="E69" s="11">
        <v>0.189545925677748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0.11570064264782</v>
      </c>
      <c r="D70" s="11">
        <v>7.5555992226318106E-2</v>
      </c>
      <c r="E70" s="11">
        <v>0.17317929444017299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0.17268802272974701</v>
      </c>
      <c r="D71" s="11">
        <v>0.13129261478111201</v>
      </c>
      <c r="E71" s="11">
        <v>0.22377303474455201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0.172704650751135</v>
      </c>
      <c r="D72" s="11">
        <v>0.12830164611974701</v>
      </c>
      <c r="E72" s="11">
        <v>0.228447487956499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0.26091674141404603</v>
      </c>
      <c r="D73" s="11">
        <v>0.20149435899096901</v>
      </c>
      <c r="E73" s="11">
        <v>0.33060770334738598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0.131057026744688</v>
      </c>
      <c r="D74" s="11">
        <v>9.85367536842333E-2</v>
      </c>
      <c r="E74" s="11">
        <v>0.17225912834656401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0.22611240944281599</v>
      </c>
      <c r="D75" s="11">
        <v>0.17049629771573299</v>
      </c>
      <c r="E75" s="11">
        <v>0.29345247921064699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0.15821965868112201</v>
      </c>
      <c r="D76" s="11">
        <v>0.118363313232015</v>
      </c>
      <c r="E76" s="11">
        <v>0.20832553503029699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0.36144474402542098</v>
      </c>
      <c r="D77" s="11">
        <v>0.280559283296551</v>
      </c>
      <c r="E77" s="11">
        <v>0.45103023460688901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0.18988453565990501</v>
      </c>
      <c r="D78" s="11">
        <v>0.144493341621239</v>
      </c>
      <c r="E78" s="11">
        <v>0.24544398493820199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0.27836918268244099</v>
      </c>
      <c r="D79" s="11">
        <v>0.22758209784126701</v>
      </c>
      <c r="E79" s="11">
        <v>0.33556615230234899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0.20194887674183201</v>
      </c>
      <c r="D80" s="11">
        <v>0.14320261447938001</v>
      </c>
      <c r="E80" s="11">
        <v>0.27700330695914499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0.28145670534728601</v>
      </c>
      <c r="D81" s="11">
        <v>0.221772926443813</v>
      </c>
      <c r="E81" s="11">
        <v>0.34997927599235801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0.14889955744644801</v>
      </c>
      <c r="D82" s="11">
        <v>9.0585589506427699E-2</v>
      </c>
      <c r="E82" s="11">
        <v>0.23505028626737501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0.23163689229447301</v>
      </c>
      <c r="D83" s="11">
        <v>0.18839412863364299</v>
      </c>
      <c r="E83" s="11">
        <v>0.28136432909313402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0.19831208769453301</v>
      </c>
      <c r="D84" s="11">
        <v>0.14831069111393599</v>
      </c>
      <c r="E84" s="11">
        <v>0.260024282911064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0.47585634794565301</v>
      </c>
      <c r="D85" s="11">
        <v>0.43464332687154</v>
      </c>
      <c r="E85" s="11">
        <v>0.51740084704274203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0.161845830796639</v>
      </c>
      <c r="D86" s="11">
        <v>0.115450313312466</v>
      </c>
      <c r="E86" s="11">
        <v>0.22220247313327901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1.50282753784461E-2</v>
      </c>
      <c r="D87" s="11">
        <v>2.85040097072871E-3</v>
      </c>
      <c r="E87" s="11">
        <v>7.5304971169998694E-2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0.21704605530177801</v>
      </c>
      <c r="D88" s="11">
        <v>0.16219196482640899</v>
      </c>
      <c r="E88" s="11">
        <v>0.28415979666879199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9.8132909812510605E-2</v>
      </c>
      <c r="D89" s="27">
        <v>8.2872771523719302E-2</v>
      </c>
      <c r="E89" s="27">
        <v>0.115848092341392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0.10704819147144</v>
      </c>
      <c r="D90" s="11">
        <v>6.4444585110228797E-2</v>
      </c>
      <c r="E90" s="11">
        <v>0.172619874248605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4.0725972201306098E-3</v>
      </c>
      <c r="D91" s="11">
        <v>4.9617887610463004E-4</v>
      </c>
      <c r="E91" s="11">
        <v>3.2587093134125902E-2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0.23164930281152599</v>
      </c>
      <c r="D92" s="11">
        <v>0.14471798447421799</v>
      </c>
      <c r="E92" s="11">
        <v>0.34946334125429102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6.99439162039176E-2</v>
      </c>
      <c r="D93" s="11">
        <v>4.4099398436788499E-2</v>
      </c>
      <c r="E93" s="11">
        <v>0.109204312649426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0.160684846135731</v>
      </c>
      <c r="D94" s="11">
        <v>0.107089442096546</v>
      </c>
      <c r="E94" s="11">
        <v>0.23407179204138001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5.8215547853618502E-2</v>
      </c>
      <c r="D95" s="11">
        <v>2.4670840946273299E-2</v>
      </c>
      <c r="E95" s="11">
        <v>0.13123364548941499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9.2886760469927998E-2</v>
      </c>
      <c r="D96" s="11">
        <v>6.6537680680854E-2</v>
      </c>
      <c r="E96" s="11">
        <v>0.12823670092023701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0.136906821178642</v>
      </c>
      <c r="D97" s="11">
        <v>0.100021863916101</v>
      </c>
      <c r="E97" s="11">
        <v>0.184603753887187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7.6863137936315301E-2</v>
      </c>
      <c r="D98" s="11">
        <v>5.0277461289582499E-2</v>
      </c>
      <c r="E98" s="11">
        <v>0.115792783557293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6.0367598142053003E-2</v>
      </c>
      <c r="D99" s="11">
        <v>2.6007377743918699E-2</v>
      </c>
      <c r="E99" s="11">
        <v>0.13388354846772399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0.110304630860939</v>
      </c>
      <c r="D100" s="11">
        <v>6.7929556571393407E-2</v>
      </c>
      <c r="E100" s="11">
        <v>0.17417400462730601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8.9727030797448801E-2</v>
      </c>
      <c r="D101" s="27">
        <v>7.7305012675061499E-2</v>
      </c>
      <c r="E101" s="27">
        <v>0.103920311312793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3.1046474154181099E-2</v>
      </c>
      <c r="D102" s="11">
        <v>1.6783685082790899E-2</v>
      </c>
      <c r="E102" s="11">
        <v>5.6730452201548598E-2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7.8927702794604995E-2</v>
      </c>
      <c r="D103" s="11">
        <v>4.9363673238045198E-2</v>
      </c>
      <c r="E103" s="11">
        <v>0.12389020155715399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9.0641108878218399E-2</v>
      </c>
      <c r="D104" s="11">
        <v>6.7223414167761203E-2</v>
      </c>
      <c r="E104" s="11">
        <v>0.12115691225453901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5.9466794755141703E-2</v>
      </c>
      <c r="D105" s="11">
        <v>3.9727202998566198E-2</v>
      </c>
      <c r="E105" s="11">
        <v>8.8114566859761101E-2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8.5411032841050796E-2</v>
      </c>
      <c r="D106" s="11">
        <v>5.56769578656265E-2</v>
      </c>
      <c r="E106" s="11">
        <v>0.12885766048349001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7.1930360381351602E-2</v>
      </c>
      <c r="D107" s="11">
        <v>4.8900530106556997E-2</v>
      </c>
      <c r="E107" s="11">
        <v>0.10461318152915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6.0215837973401999E-2</v>
      </c>
      <c r="D108" s="11">
        <v>3.5040406401237803E-2</v>
      </c>
      <c r="E108" s="11">
        <v>0.101575045503159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9.1036461570914703E-2</v>
      </c>
      <c r="D109" s="11">
        <v>5.3962747125259697E-2</v>
      </c>
      <c r="E109" s="11">
        <v>0.149554208053198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0.11572185156472301</v>
      </c>
      <c r="D110" s="11">
        <v>8.8011685567090603E-2</v>
      </c>
      <c r="E110" s="11">
        <v>0.15071466756597601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6.2549623648252395E-2</v>
      </c>
      <c r="D111" s="27">
        <v>4.7820991953331601E-2</v>
      </c>
      <c r="E111" s="27">
        <v>8.1426671052514096E-2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2.19353517847828E-2</v>
      </c>
      <c r="D112" s="11">
        <v>7.8812089483761595E-3</v>
      </c>
      <c r="E112" s="11">
        <v>5.9547274301544099E-2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7.4421029638557901E-2</v>
      </c>
      <c r="D113" s="11">
        <v>5.2255530146692299E-2</v>
      </c>
      <c r="E113" s="11">
        <v>0.10494745773660499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3.7907119849677602E-2</v>
      </c>
      <c r="D114" s="11">
        <v>2.1398257486512699E-2</v>
      </c>
      <c r="E114" s="11">
        <v>6.6289877718859899E-2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8.35449795720761E-2</v>
      </c>
      <c r="D115" s="11">
        <v>4.28276961913263E-2</v>
      </c>
      <c r="E115" s="11">
        <v>0.15663821744804901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6.1032966764679501E-2</v>
      </c>
      <c r="D116" s="11">
        <v>2.6896259265387801E-2</v>
      </c>
      <c r="E116" s="11">
        <v>0.13259243284397501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2.7857858520695999E-2</v>
      </c>
      <c r="D117" s="11">
        <v>8.4414361070553993E-3</v>
      </c>
      <c r="E117" s="11">
        <v>8.7972305857370606E-2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4.4939402277434301E-2</v>
      </c>
      <c r="D118" s="11">
        <v>2.2639713668349298E-2</v>
      </c>
      <c r="E118" s="11">
        <v>8.7243195593460998E-2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2.44112633828369E-2</v>
      </c>
      <c r="D119" s="11">
        <v>1.03120862838898E-2</v>
      </c>
      <c r="E119" s="11">
        <v>5.6683433339319099E-2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0.11583584383334</v>
      </c>
      <c r="D120" s="27">
        <v>0.103708947920318</v>
      </c>
      <c r="E120" s="27">
        <v>0.12917639207373099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9.6998627577062402E-2</v>
      </c>
      <c r="D121" s="11">
        <v>6.2754405475912794E-2</v>
      </c>
      <c r="E121" s="11">
        <v>0.14699862652916501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0.109955258926591</v>
      </c>
      <c r="D122" s="11">
        <v>8.3090419594137099E-2</v>
      </c>
      <c r="E122" s="11">
        <v>0.14414059774747001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0.13650741697239999</v>
      </c>
      <c r="D123" s="11">
        <v>0.10434640078752799</v>
      </c>
      <c r="E123" s="11">
        <v>0.176626131235046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8.77446870233895E-2</v>
      </c>
      <c r="D124" s="11">
        <v>5.8841622806489698E-2</v>
      </c>
      <c r="E124" s="11">
        <v>0.12890052292903401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0.110390455496474</v>
      </c>
      <c r="D125" s="11">
        <v>7.5884207959389896E-2</v>
      </c>
      <c r="E125" s="11">
        <v>0.15790633991079001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0.115212367127196</v>
      </c>
      <c r="D126" s="11">
        <v>8.0042059183182093E-2</v>
      </c>
      <c r="E126" s="11">
        <v>0.163096680516196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0.129625461205401</v>
      </c>
      <c r="D127" s="11">
        <v>9.4439113260222002E-2</v>
      </c>
      <c r="E127" s="11">
        <v>0.17538260631942101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9.95319801632958E-2</v>
      </c>
      <c r="D128" s="11">
        <v>7.2476877383093094E-2</v>
      </c>
      <c r="E128" s="11">
        <v>0.13521425921413199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0.12277658047025999</v>
      </c>
      <c r="D129" s="11">
        <v>8.96842879195731E-2</v>
      </c>
      <c r="E129" s="11">
        <v>0.16585477325245199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0.13735076030391699</v>
      </c>
      <c r="D130" s="11">
        <v>9.7719324125378995E-2</v>
      </c>
      <c r="E130" s="11">
        <v>0.18967641372524499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9.9196283919830805E-2</v>
      </c>
      <c r="D131" s="11">
        <v>6.8888432973502306E-2</v>
      </c>
      <c r="E131" s="11">
        <v>0.14082158872221701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6.3051681416400995E-2</v>
      </c>
      <c r="D132" s="27">
        <v>5.08178175794168E-2</v>
      </c>
      <c r="E132" s="27">
        <v>7.7988733551749206E-2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4.8976143987479299E-2</v>
      </c>
      <c r="D133" s="11">
        <v>2.607974864205E-2</v>
      </c>
      <c r="E133" s="11">
        <v>9.0114201273650704E-2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6.5318934491844505E-2</v>
      </c>
      <c r="D134" s="11">
        <v>2.26491312302676E-2</v>
      </c>
      <c r="E134" s="11">
        <v>0.174059923516245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4.1341214459341101E-2</v>
      </c>
      <c r="D135" s="11">
        <v>1.84361821391157E-2</v>
      </c>
      <c r="E135" s="11">
        <v>9.0091462813326306E-2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4.5768211051494201E-2</v>
      </c>
      <c r="D136" s="11">
        <v>2.0076443361397401E-2</v>
      </c>
      <c r="E136" s="11">
        <v>0.100950638674095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8.1557601440863006E-2</v>
      </c>
      <c r="D137" s="11">
        <v>4.3137264167814202E-2</v>
      </c>
      <c r="E137" s="11">
        <v>0.14887314968142101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7.2561058839155299E-2</v>
      </c>
      <c r="D138" s="11">
        <v>3.3349540416293302E-2</v>
      </c>
      <c r="E138" s="11">
        <v>0.15068940533025199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0.102801349812205</v>
      </c>
      <c r="D139" s="11">
        <v>6.7919136380242107E-2</v>
      </c>
      <c r="E139" s="11">
        <v>0.152664258768794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9.6946388870543701E-2</v>
      </c>
      <c r="D140" s="11">
        <v>4.6588183453874998E-2</v>
      </c>
      <c r="E140" s="11">
        <v>0.19084211828637501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6.0612204158559897E-2</v>
      </c>
      <c r="D141" s="11">
        <v>4.1207618876872402E-2</v>
      </c>
      <c r="E141" s="11">
        <v>8.8312722956662801E-2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7.3955426805682206E-2</v>
      </c>
      <c r="D142" s="11">
        <v>4.0843962425053698E-2</v>
      </c>
      <c r="E142" s="11">
        <v>0.13026419493087299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4.7163237697985701E-2</v>
      </c>
      <c r="D143" s="11">
        <v>2.1227054185859101E-2</v>
      </c>
      <c r="E143" s="11">
        <v>0.101503040749555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6.2471844377648598E-2</v>
      </c>
      <c r="D144" s="11">
        <v>3.36470024278442E-2</v>
      </c>
      <c r="E144" s="11">
        <v>0.113100343242289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9.3502847781892606E-2</v>
      </c>
      <c r="D145" s="27">
        <v>7.3726402953431094E-2</v>
      </c>
      <c r="E145" s="27">
        <v>0.117908871273382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7.9308262586268802E-2</v>
      </c>
      <c r="D146" s="11">
        <v>4.94621910410264E-2</v>
      </c>
      <c r="E146" s="11">
        <v>0.12479928315095799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9.5288526076480806E-2</v>
      </c>
      <c r="D147" s="11">
        <v>5.5634902712546397E-2</v>
      </c>
      <c r="E147" s="11">
        <v>0.158462680237936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7.9183957518233594E-2</v>
      </c>
      <c r="D148" s="11">
        <v>3.8365963683840799E-2</v>
      </c>
      <c r="E148" s="11">
        <v>0.15636725014955899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0.13064870536943701</v>
      </c>
      <c r="D149" s="11">
        <v>8.2984117912299593E-2</v>
      </c>
      <c r="E149" s="11">
        <v>0.199728057039745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9.4530111800817093E-2</v>
      </c>
      <c r="D150" s="11">
        <v>6.8225032997399807E-2</v>
      </c>
      <c r="E150" s="11">
        <v>0.12956714211290099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0.11038737704571699</v>
      </c>
      <c r="D151" s="27">
        <v>9.2717931938887804E-2</v>
      </c>
      <c r="E151" s="27">
        <v>0.13093815817698001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2.4472244692747998E-2</v>
      </c>
      <c r="D152" s="11">
        <v>1.16537285457091E-2</v>
      </c>
      <c r="E152" s="11">
        <v>5.0667661222388097E-2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8.2558080596380895E-2</v>
      </c>
      <c r="D153" s="11">
        <v>4.1885664561255601E-2</v>
      </c>
      <c r="E153" s="11">
        <v>0.15628269740973899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0.104292635638983</v>
      </c>
      <c r="D154" s="11">
        <v>6.3393696984814896E-2</v>
      </c>
      <c r="E154" s="11">
        <v>0.16687656235356299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0.14558070008374899</v>
      </c>
      <c r="D155" s="11">
        <v>0.108822909459575</v>
      </c>
      <c r="E155" s="11">
        <v>0.19207835640792301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0.109671834552886</v>
      </c>
      <c r="D156" s="11">
        <v>8.2339906584287803E-2</v>
      </c>
      <c r="E156" s="11">
        <v>0.144646264896552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4.9889824181811197E-2</v>
      </c>
      <c r="D157" s="11">
        <v>2.1532394701823301E-2</v>
      </c>
      <c r="E157" s="11">
        <v>0.11134331330206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0.13118138002650101</v>
      </c>
      <c r="D158" s="11">
        <v>6.4785975940788595E-2</v>
      </c>
      <c r="E158" s="11">
        <v>0.24760613536062701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1.5650661290362699E-2</v>
      </c>
      <c r="D159" s="27">
        <v>9.6834169015439005E-3</v>
      </c>
      <c r="E159" s="27">
        <v>2.5201543007124301E-2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3.4273885464991001E-2</v>
      </c>
      <c r="D160" s="11">
        <v>1.9987347510905602E-2</v>
      </c>
      <c r="E160" s="11">
        <v>5.8166052461559703E-2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6.71108644587326E-3</v>
      </c>
      <c r="D161" s="11">
        <v>2.4766026165626898E-3</v>
      </c>
      <c r="E161" s="11">
        <v>1.8054629482739001E-2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1.50264336661517E-2</v>
      </c>
      <c r="D162" s="27">
        <v>9.3162083259043602E-3</v>
      </c>
      <c r="E162" s="27">
        <v>2.41513286214083E-2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7.8568338009048604E-3</v>
      </c>
      <c r="D163" s="11">
        <v>2.5304911311735301E-3</v>
      </c>
      <c r="E163" s="11">
        <v>2.4123271952136701E-2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1.62060082055159E-2</v>
      </c>
      <c r="D164" s="10">
        <v>9.9255221518418507E-3</v>
      </c>
      <c r="E164" s="10">
        <v>2.6354757570196799E-2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34</v>
      </c>
    </row>
    <row r="3" spans="1:6" x14ac:dyDescent="0.25">
      <c r="A3" s="1" t="s">
        <v>283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0.23637291142571801</v>
      </c>
      <c r="D12" s="23">
        <v>0.230138097363105</v>
      </c>
      <c r="E12" s="23">
        <v>0.242723382087776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0.25320059201144102</v>
      </c>
      <c r="D13" s="27">
        <v>0.223767070014667</v>
      </c>
      <c r="E13" s="27">
        <v>0.28508379543964701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0.25288661735880502</v>
      </c>
      <c r="D14" s="11">
        <v>0.223668550231616</v>
      </c>
      <c r="E14" s="11">
        <v>0.28452263368282898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0.26610753194980102</v>
      </c>
      <c r="D15" s="27">
        <v>0.23638408951446199</v>
      </c>
      <c r="E15" s="27">
        <v>0.29810937862888398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0.27689037144175699</v>
      </c>
      <c r="D16" s="11">
        <v>0.22908689889883599</v>
      </c>
      <c r="E16" s="11">
        <v>0.33039388615416598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0.27386865063720001</v>
      </c>
      <c r="D17" s="11">
        <v>0.234153401238406</v>
      </c>
      <c r="E17" s="11">
        <v>0.317527200414922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0.172566364017775</v>
      </c>
      <c r="D18" s="11">
        <v>0.115120602994469</v>
      </c>
      <c r="E18" s="11">
        <v>0.25056091260949698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0.21415686168067399</v>
      </c>
      <c r="D19" s="27">
        <v>0.18480118764639</v>
      </c>
      <c r="E19" s="27">
        <v>0.246764130249467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0.22366421365854899</v>
      </c>
      <c r="D20" s="11">
        <v>0.186715612576214</v>
      </c>
      <c r="E20" s="11">
        <v>0.265537211966346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0.1924383134307</v>
      </c>
      <c r="D21" s="11">
        <v>0.142686081184415</v>
      </c>
      <c r="E21" s="11">
        <v>0.25439070941556902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0.241186221734152</v>
      </c>
      <c r="D22" s="11">
        <v>0.18079446484998399</v>
      </c>
      <c r="E22" s="11">
        <v>0.314018246558254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0.17069107549453699</v>
      </c>
      <c r="D23" s="27">
        <v>0.14121045129683499</v>
      </c>
      <c r="E23" s="27">
        <v>0.20485823498617001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0.22613832863924699</v>
      </c>
      <c r="D24" s="11">
        <v>0.14793793520308801</v>
      </c>
      <c r="E24" s="11">
        <v>0.32968149363750698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0.173821193791382</v>
      </c>
      <c r="D25" s="11">
        <v>0.137571278082597</v>
      </c>
      <c r="E25" s="11">
        <v>0.217217145005799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0.153261788928791</v>
      </c>
      <c r="D26" s="11">
        <v>0.104370231088647</v>
      </c>
      <c r="E26" s="11">
        <v>0.21944466815399699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0.15564515672915499</v>
      </c>
      <c r="D27" s="27">
        <v>0.13159525676795</v>
      </c>
      <c r="E27" s="27">
        <v>0.18316328561534401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0.18293070782583901</v>
      </c>
      <c r="D28" s="11">
        <v>0.136144662267873</v>
      </c>
      <c r="E28" s="11">
        <v>0.241303632230775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0.253925192477158</v>
      </c>
      <c r="D29" s="11">
        <v>0.18659658491575401</v>
      </c>
      <c r="E29" s="11">
        <v>0.33552648399253499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0.104798124665164</v>
      </c>
      <c r="D30" s="11">
        <v>7.5411974811913002E-2</v>
      </c>
      <c r="E30" s="11">
        <v>0.14385368686029701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0.17473282944709001</v>
      </c>
      <c r="D31" s="11">
        <v>0.106029662211038</v>
      </c>
      <c r="E31" s="11">
        <v>0.27429400825983102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0.17624131076038299</v>
      </c>
      <c r="D32" s="11">
        <v>0.13394359699529099</v>
      </c>
      <c r="E32" s="11">
        <v>0.22837392874301399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0.18483701808077099</v>
      </c>
      <c r="D33" s="27">
        <v>0.17056557022587701</v>
      </c>
      <c r="E33" s="27">
        <v>0.200014622094489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0.22446976885158501</v>
      </c>
      <c r="D34" s="11">
        <v>0.16787461860578401</v>
      </c>
      <c r="E34" s="11">
        <v>0.29341695082462099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0.13131924552025401</v>
      </c>
      <c r="D35" s="11">
        <v>9.0403669711775506E-2</v>
      </c>
      <c r="E35" s="11">
        <v>0.18694677388757999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8.8428910382750706E-2</v>
      </c>
      <c r="D36" s="11">
        <v>6.1323472141070701E-2</v>
      </c>
      <c r="E36" s="11">
        <v>0.125908127398312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0.12807894356503099</v>
      </c>
      <c r="D37" s="11">
        <v>7.8006635840653094E-2</v>
      </c>
      <c r="E37" s="11">
        <v>0.20320857865563599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0.201753287756129</v>
      </c>
      <c r="D38" s="11">
        <v>0.15402676930812501</v>
      </c>
      <c r="E38" s="11">
        <v>0.25972796927997399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0.176007485508372</v>
      </c>
      <c r="D39" s="11">
        <v>0.125682532979461</v>
      </c>
      <c r="E39" s="11">
        <v>0.240930387905885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0.19384059328684</v>
      </c>
      <c r="D40" s="11">
        <v>0.15403708751388401</v>
      </c>
      <c r="E40" s="11">
        <v>0.240999312372421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0.23173917464271299</v>
      </c>
      <c r="D41" s="11">
        <v>0.174252507226652</v>
      </c>
      <c r="E41" s="11">
        <v>0.30127158278690003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0.225970722831424</v>
      </c>
      <c r="D42" s="11">
        <v>0.175850755744177</v>
      </c>
      <c r="E42" s="11">
        <v>0.28542829103789102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0.18038004683968001</v>
      </c>
      <c r="D43" s="11">
        <v>0.145655263557151</v>
      </c>
      <c r="E43" s="11">
        <v>0.22123956246405899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0.13380717863834601</v>
      </c>
      <c r="D44" s="11">
        <v>0.10116526092033799</v>
      </c>
      <c r="E44" s="11">
        <v>0.17493153207033299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0.196741492419646</v>
      </c>
      <c r="D45" s="11">
        <v>0.16640575568798399</v>
      </c>
      <c r="E45" s="11">
        <v>0.231074442845533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0.29907193729192599</v>
      </c>
      <c r="D46" s="27">
        <v>0.287863948243747</v>
      </c>
      <c r="E46" s="27">
        <v>0.310526025251399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0.24775787127945201</v>
      </c>
      <c r="D47" s="11">
        <v>0.171462760930918</v>
      </c>
      <c r="E47" s="11">
        <v>0.34391023492475598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0.27963875781266301</v>
      </c>
      <c r="D48" s="11">
        <v>0.21071519558410801</v>
      </c>
      <c r="E48" s="11">
        <v>0.36080115525406897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0.36735630592352603</v>
      </c>
      <c r="D49" s="11">
        <v>0.28537937859083301</v>
      </c>
      <c r="E49" s="11">
        <v>0.45779617781383602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0.25487916420199502</v>
      </c>
      <c r="D50" s="11">
        <v>0.187644016888493</v>
      </c>
      <c r="E50" s="11">
        <v>0.33623414952245201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0.40481549679572698</v>
      </c>
      <c r="D51" s="11">
        <v>0.35327067374306398</v>
      </c>
      <c r="E51" s="11">
        <v>0.45854866068660899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0.39629539133604702</v>
      </c>
      <c r="D52" s="11">
        <v>0.29422170731740699</v>
      </c>
      <c r="E52" s="11">
        <v>0.50827856030366103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0.47776360941739399</v>
      </c>
      <c r="D53" s="11">
        <v>0.39237387370468102</v>
      </c>
      <c r="E53" s="11">
        <v>0.56447307877654296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0.22462245939810199</v>
      </c>
      <c r="D54" s="11">
        <v>0.13670309419533599</v>
      </c>
      <c r="E54" s="11">
        <v>0.34639787381244502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0.42657834032616099</v>
      </c>
      <c r="D55" s="11">
        <v>0.32537576298607401</v>
      </c>
      <c r="E55" s="11">
        <v>0.53432705272490499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0.234253473575053</v>
      </c>
      <c r="D56" s="11">
        <v>0.175371841702891</v>
      </c>
      <c r="E56" s="11">
        <v>0.30557882709860001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0.233973900964351</v>
      </c>
      <c r="D57" s="11">
        <v>0.18614881154130999</v>
      </c>
      <c r="E57" s="11">
        <v>0.28971220193799102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0.38614566269019901</v>
      </c>
      <c r="D58" s="11">
        <v>0.33221457492591799</v>
      </c>
      <c r="E58" s="11">
        <v>0.44302351513453597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0.41588258290087599</v>
      </c>
      <c r="D59" s="11">
        <v>0.32993690776156998</v>
      </c>
      <c r="E59" s="11">
        <v>0.50726756934220796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0.11588862007619601</v>
      </c>
      <c r="D60" s="11">
        <v>6.6094033043315903E-2</v>
      </c>
      <c r="E60" s="11">
        <v>0.19535076692680101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0.28598015576379998</v>
      </c>
      <c r="D61" s="11">
        <v>0.224700203964568</v>
      </c>
      <c r="E61" s="11">
        <v>0.356292143328028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8.0727902875919397E-2</v>
      </c>
      <c r="D62" s="11">
        <v>5.1461627360720602E-2</v>
      </c>
      <c r="E62" s="11">
        <v>0.124454171345531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9.4402536076819699E-2</v>
      </c>
      <c r="D63" s="11">
        <v>4.6593893972961299E-2</v>
      </c>
      <c r="E63" s="11">
        <v>0.181906696699073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0.42512853086425501</v>
      </c>
      <c r="D64" s="11">
        <v>0.37149914658428002</v>
      </c>
      <c r="E64" s="11">
        <v>0.48058001133432798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0.3467357058628</v>
      </c>
      <c r="D65" s="11">
        <v>0.27633404234056402</v>
      </c>
      <c r="E65" s="11">
        <v>0.42455100827356101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0.25870127691300498</v>
      </c>
      <c r="D66" s="11">
        <v>0.202699625679819</v>
      </c>
      <c r="E66" s="11">
        <v>0.32388973870683702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0.22069195802639999</v>
      </c>
      <c r="D67" s="11">
        <v>0.17604551516066799</v>
      </c>
      <c r="E67" s="11">
        <v>0.272910766839353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0.26075272155747498</v>
      </c>
      <c r="D68" s="11">
        <v>0.19780526468898699</v>
      </c>
      <c r="E68" s="11">
        <v>0.335357642347273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0.15557804497576799</v>
      </c>
      <c r="D69" s="11">
        <v>0.11271155121771</v>
      </c>
      <c r="E69" s="11">
        <v>0.21087296696444499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0.29208474138224899</v>
      </c>
      <c r="D70" s="11">
        <v>0.22434235635889799</v>
      </c>
      <c r="E70" s="11">
        <v>0.37051155408047198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0.32874217923173099</v>
      </c>
      <c r="D71" s="11">
        <v>0.27623061236994101</v>
      </c>
      <c r="E71" s="11">
        <v>0.38591356824480699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0.27178284792790902</v>
      </c>
      <c r="D72" s="11">
        <v>0.20780369537687601</v>
      </c>
      <c r="E72" s="11">
        <v>0.34683594757495201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0.42930264956127501</v>
      </c>
      <c r="D73" s="11">
        <v>0.34185992195184201</v>
      </c>
      <c r="E73" s="11">
        <v>0.52139266927099903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0.101851002243566</v>
      </c>
      <c r="D74" s="11">
        <v>7.3399840248516299E-2</v>
      </c>
      <c r="E74" s="11">
        <v>0.139668070069245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0.35376498058382799</v>
      </c>
      <c r="D75" s="11">
        <v>0.27554011279430601</v>
      </c>
      <c r="E75" s="11">
        <v>0.44068863924298102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0.22649699635989701</v>
      </c>
      <c r="D76" s="11">
        <v>0.18221843943216201</v>
      </c>
      <c r="E76" s="11">
        <v>0.27787905715738698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0.37637129394698499</v>
      </c>
      <c r="D77" s="11">
        <v>0.31118832365074001</v>
      </c>
      <c r="E77" s="11">
        <v>0.44636010637760698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0.32027319903705098</v>
      </c>
      <c r="D78" s="11">
        <v>0.27798212232479702</v>
      </c>
      <c r="E78" s="11">
        <v>0.36573912124227198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0.39704350117206999</v>
      </c>
      <c r="D79" s="11">
        <v>0.33960125743576802</v>
      </c>
      <c r="E79" s="11">
        <v>0.45747132002753599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0.35392213846693699</v>
      </c>
      <c r="D80" s="11">
        <v>0.28218577405349199</v>
      </c>
      <c r="E80" s="11">
        <v>0.43289703007650099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0.38995629302211099</v>
      </c>
      <c r="D81" s="11">
        <v>0.32628986704127999</v>
      </c>
      <c r="E81" s="11">
        <v>0.45760749888033603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0.45356620446361601</v>
      </c>
      <c r="D82" s="11">
        <v>0.35923837398164699</v>
      </c>
      <c r="E82" s="11">
        <v>0.55135019250489903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0.21992121888472399</v>
      </c>
      <c r="D83" s="11">
        <v>0.176408800345626</v>
      </c>
      <c r="E83" s="11">
        <v>0.27063942997226198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0.36780767900177602</v>
      </c>
      <c r="D84" s="11">
        <v>0.30511534581952698</v>
      </c>
      <c r="E84" s="11">
        <v>0.43531185328535899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0.42699444186063201</v>
      </c>
      <c r="D85" s="11">
        <v>0.38763629226957302</v>
      </c>
      <c r="E85" s="11">
        <v>0.46729925677241801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0.32756518104543503</v>
      </c>
      <c r="D86" s="11">
        <v>0.25893315473158901</v>
      </c>
      <c r="E86" s="11">
        <v>0.40446008701668901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3.5054553421875703E-2</v>
      </c>
      <c r="D87" s="11">
        <v>1.37944559937639E-2</v>
      </c>
      <c r="E87" s="11">
        <v>8.6216344039158205E-2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0.26041030774170298</v>
      </c>
      <c r="D88" s="11">
        <v>0.198407621581977</v>
      </c>
      <c r="E88" s="11">
        <v>0.33372225912868397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0.16843672760732101</v>
      </c>
      <c r="D89" s="27">
        <v>0.14549799152986601</v>
      </c>
      <c r="E89" s="27">
        <v>0.19417013760461499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0.14098250654396399</v>
      </c>
      <c r="D90" s="11">
        <v>8.5040678950184398E-2</v>
      </c>
      <c r="E90" s="11">
        <v>0.224687251300771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2.82924632479888E-2</v>
      </c>
      <c r="D91" s="11">
        <v>1.0900687859338801E-2</v>
      </c>
      <c r="E91" s="11">
        <v>7.1428529691547796E-2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0.23809157426222299</v>
      </c>
      <c r="D92" s="11">
        <v>0.15047897720188899</v>
      </c>
      <c r="E92" s="11">
        <v>0.355375565565686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0.133827083776767</v>
      </c>
      <c r="D93" s="11">
        <v>9.1288088374582799E-2</v>
      </c>
      <c r="E93" s="11">
        <v>0.192000381877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0.35011015360016401</v>
      </c>
      <c r="D94" s="11">
        <v>0.25770807946101398</v>
      </c>
      <c r="E94" s="11">
        <v>0.45532074756182001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8.0522755473739396E-2</v>
      </c>
      <c r="D95" s="11">
        <v>3.7538559160252997E-2</v>
      </c>
      <c r="E95" s="11">
        <v>0.16432335385312599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0.16746471579443201</v>
      </c>
      <c r="D96" s="11">
        <v>0.125532484113864</v>
      </c>
      <c r="E96" s="11">
        <v>0.21988180824265199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0.15217570198749999</v>
      </c>
      <c r="D97" s="11">
        <v>0.10833586303461799</v>
      </c>
      <c r="E97" s="11">
        <v>0.20958612080949901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0.185886368681311</v>
      </c>
      <c r="D98" s="11">
        <v>0.13885759155083299</v>
      </c>
      <c r="E98" s="11">
        <v>0.24432395004994001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0.133649798181494</v>
      </c>
      <c r="D99" s="11">
        <v>8.0838964937875998E-2</v>
      </c>
      <c r="E99" s="11">
        <v>0.21296744132332099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0.23598262820758001</v>
      </c>
      <c r="D100" s="11">
        <v>0.150191610138215</v>
      </c>
      <c r="E100" s="11">
        <v>0.35056294377827701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0.17393957285063999</v>
      </c>
      <c r="D101" s="27">
        <v>0.15658978189786699</v>
      </c>
      <c r="E101" s="27">
        <v>0.19277231062581501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8.0586850182711695E-2</v>
      </c>
      <c r="D102" s="11">
        <v>5.2606950348053197E-2</v>
      </c>
      <c r="E102" s="11">
        <v>0.121539205381219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0.23585671655265</v>
      </c>
      <c r="D103" s="11">
        <v>0.17995331411009199</v>
      </c>
      <c r="E103" s="11">
        <v>0.30271597500641001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0.16997008519999299</v>
      </c>
      <c r="D104" s="11">
        <v>0.135148854048145</v>
      </c>
      <c r="E104" s="11">
        <v>0.21156828962504301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0.13045313561715</v>
      </c>
      <c r="D105" s="11">
        <v>9.6000068941284294E-2</v>
      </c>
      <c r="E105" s="11">
        <v>0.174878963371603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9.6282963505931393E-2</v>
      </c>
      <c r="D106" s="11">
        <v>6.5078094446214499E-2</v>
      </c>
      <c r="E106" s="11">
        <v>0.140206632188796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0.24747205404641301</v>
      </c>
      <c r="D107" s="11">
        <v>0.18313331214575301</v>
      </c>
      <c r="E107" s="11">
        <v>0.32540994978253301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0.12715370626252401</v>
      </c>
      <c r="D108" s="11">
        <v>8.0378567165563894E-2</v>
      </c>
      <c r="E108" s="11">
        <v>0.195366261357767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0.231688244677316</v>
      </c>
      <c r="D109" s="11">
        <v>0.173151933800295</v>
      </c>
      <c r="E109" s="11">
        <v>0.30276739260999902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0.18785524376237001</v>
      </c>
      <c r="D110" s="11">
        <v>0.15172369503612901</v>
      </c>
      <c r="E110" s="11">
        <v>0.23025560712093299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0.114101616124043</v>
      </c>
      <c r="D111" s="27">
        <v>9.3426609456643106E-2</v>
      </c>
      <c r="E111" s="27">
        <v>0.13865218241499599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0.12818893809951601</v>
      </c>
      <c r="D112" s="11">
        <v>7.1268439031963393E-2</v>
      </c>
      <c r="E112" s="11">
        <v>0.21981088464000101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0.122411109252057</v>
      </c>
      <c r="D113" s="11">
        <v>9.1461441817947395E-2</v>
      </c>
      <c r="E113" s="11">
        <v>0.16196679227152699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7.8412071769742103E-2</v>
      </c>
      <c r="D114" s="11">
        <v>4.3569822368466703E-2</v>
      </c>
      <c r="E114" s="11">
        <v>0.13712255616523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0.17806489965032099</v>
      </c>
      <c r="D115" s="11">
        <v>0.11766027882901001</v>
      </c>
      <c r="E115" s="11">
        <v>0.260330588818171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0.10550884324547</v>
      </c>
      <c r="D116" s="11">
        <v>5.7153611661804098E-2</v>
      </c>
      <c r="E116" s="11">
        <v>0.186675295283662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7.9827340111652295E-2</v>
      </c>
      <c r="D117" s="11">
        <v>4.1436347322640399E-2</v>
      </c>
      <c r="E117" s="11">
        <v>0.14828535864080999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0.112955637596244</v>
      </c>
      <c r="D118" s="11">
        <v>7.2410752491081004E-2</v>
      </c>
      <c r="E118" s="11">
        <v>0.17199333583168899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2.89746805951458E-2</v>
      </c>
      <c r="D119" s="11">
        <v>1.32139583141046E-2</v>
      </c>
      <c r="E119" s="11">
        <v>6.2346038572935303E-2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0.223416343516538</v>
      </c>
      <c r="D120" s="27">
        <v>0.20513370529132099</v>
      </c>
      <c r="E120" s="27">
        <v>0.242830635986265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0.16692187116381299</v>
      </c>
      <c r="D121" s="11">
        <v>0.119893423817204</v>
      </c>
      <c r="E121" s="11">
        <v>0.22762628569744001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0.22097840235423599</v>
      </c>
      <c r="D122" s="11">
        <v>0.18136106344125799</v>
      </c>
      <c r="E122" s="11">
        <v>0.26643334951964198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0.21872667245093799</v>
      </c>
      <c r="D123" s="11">
        <v>0.17350967536446901</v>
      </c>
      <c r="E123" s="11">
        <v>0.27185140808184899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0.20403384436709801</v>
      </c>
      <c r="D124" s="11">
        <v>0.154287276236339</v>
      </c>
      <c r="E124" s="11">
        <v>0.26479797883463002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0.21036961773582299</v>
      </c>
      <c r="D125" s="11">
        <v>0.151312755363956</v>
      </c>
      <c r="E125" s="11">
        <v>0.28474278005375098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0.195103122225945</v>
      </c>
      <c r="D126" s="11">
        <v>0.146492146231543</v>
      </c>
      <c r="E126" s="11">
        <v>0.25502503321601999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0.269106078797125</v>
      </c>
      <c r="D127" s="11">
        <v>0.224991537280537</v>
      </c>
      <c r="E127" s="11">
        <v>0.31831760385087399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0.195684030127662</v>
      </c>
      <c r="D128" s="11">
        <v>0.15455648401436101</v>
      </c>
      <c r="E128" s="11">
        <v>0.24458948329612201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0.25917491094762402</v>
      </c>
      <c r="D129" s="11">
        <v>0.19449267803380599</v>
      </c>
      <c r="E129" s="11">
        <v>0.33638518542588097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0.28995185909971999</v>
      </c>
      <c r="D130" s="11">
        <v>0.224028693484013</v>
      </c>
      <c r="E130" s="11">
        <v>0.366120971449238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0.16261683559804899</v>
      </c>
      <c r="D131" s="11">
        <v>0.122920456035989</v>
      </c>
      <c r="E131" s="11">
        <v>0.21203375097134999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0.12538908439501001</v>
      </c>
      <c r="D132" s="27">
        <v>0.109108547858903</v>
      </c>
      <c r="E132" s="27">
        <v>0.14370704605984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0.15943429328807801</v>
      </c>
      <c r="D133" s="11">
        <v>0.104511345222856</v>
      </c>
      <c r="E133" s="11">
        <v>0.235625789456097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0.21618061508855599</v>
      </c>
      <c r="D134" s="11">
        <v>0.13878673067723901</v>
      </c>
      <c r="E134" s="11">
        <v>0.32066334176608502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0.109191048173111</v>
      </c>
      <c r="D135" s="11">
        <v>6.8199665083379393E-2</v>
      </c>
      <c r="E135" s="11">
        <v>0.170316914697237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0.12823098686834999</v>
      </c>
      <c r="D136" s="11">
        <v>9.4417533838133103E-2</v>
      </c>
      <c r="E136" s="11">
        <v>0.17185587749386999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0.196515224632204</v>
      </c>
      <c r="D137" s="11">
        <v>0.12488736792652699</v>
      </c>
      <c r="E137" s="11">
        <v>0.29535911531354703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0.129718614372684</v>
      </c>
      <c r="D138" s="11">
        <v>8.6404465204053996E-2</v>
      </c>
      <c r="E138" s="11">
        <v>0.190224917242866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0.16836540536404199</v>
      </c>
      <c r="D139" s="11">
        <v>0.103573319750537</v>
      </c>
      <c r="E139" s="11">
        <v>0.26184979967046101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0.11949322123568799</v>
      </c>
      <c r="D140" s="11">
        <v>6.9312867945043793E-2</v>
      </c>
      <c r="E140" s="11">
        <v>0.198263447814569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0.10212657058345601</v>
      </c>
      <c r="D141" s="11">
        <v>7.7283528607156204E-2</v>
      </c>
      <c r="E141" s="11">
        <v>0.133797505876391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0.11737823527008499</v>
      </c>
      <c r="D142" s="11">
        <v>7.2023952465916294E-2</v>
      </c>
      <c r="E142" s="11">
        <v>0.18558103093328901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8.5358285002648596E-2</v>
      </c>
      <c r="D143" s="11">
        <v>3.4169208219715898E-2</v>
      </c>
      <c r="E143" s="11">
        <v>0.19754869729282101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0.169358375580339</v>
      </c>
      <c r="D144" s="11">
        <v>0.11507462034978</v>
      </c>
      <c r="E144" s="11">
        <v>0.24223953375573401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0.207159612598356</v>
      </c>
      <c r="D145" s="27">
        <v>0.17555829020198899</v>
      </c>
      <c r="E145" s="27">
        <v>0.24277425674793701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0.17963266546633999</v>
      </c>
      <c r="D146" s="11">
        <v>0.12630202370914001</v>
      </c>
      <c r="E146" s="11">
        <v>0.24906266357384901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0.27022493955588001</v>
      </c>
      <c r="D147" s="11">
        <v>0.17590730756678899</v>
      </c>
      <c r="E147" s="11">
        <v>0.39111270040394602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0.123123062998906</v>
      </c>
      <c r="D148" s="11">
        <v>7.1141896816837705E-2</v>
      </c>
      <c r="E148" s="11">
        <v>0.20471446998020101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0.178154443943076</v>
      </c>
      <c r="D149" s="11">
        <v>0.12721238660470599</v>
      </c>
      <c r="E149" s="11">
        <v>0.24379789579334099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0.21626444853405599</v>
      </c>
      <c r="D150" s="11">
        <v>0.17454457415435001</v>
      </c>
      <c r="E150" s="11">
        <v>0.264757847090897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0.19335505767613201</v>
      </c>
      <c r="D151" s="27">
        <v>0.16659497536919199</v>
      </c>
      <c r="E151" s="27">
        <v>0.223262080038195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8.57030022952842E-2</v>
      </c>
      <c r="D152" s="11">
        <v>5.5070187535692601E-2</v>
      </c>
      <c r="E152" s="11">
        <v>0.131012834504104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0.19458952540372701</v>
      </c>
      <c r="D153" s="11">
        <v>0.13273984234403</v>
      </c>
      <c r="E153" s="11">
        <v>0.27608372639269502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0.23428708251076899</v>
      </c>
      <c r="D154" s="11">
        <v>0.17679070981455799</v>
      </c>
      <c r="E154" s="11">
        <v>0.30358664155528697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0.179738271287438</v>
      </c>
      <c r="D155" s="11">
        <v>0.130004843070089</v>
      </c>
      <c r="E155" s="11">
        <v>0.24317926798821701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0.21339829547053299</v>
      </c>
      <c r="D156" s="11">
        <v>0.168348103311805</v>
      </c>
      <c r="E156" s="11">
        <v>0.26663882852410897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0.15027431857531301</v>
      </c>
      <c r="D157" s="11">
        <v>9.6381002740711999E-2</v>
      </c>
      <c r="E157" s="11">
        <v>0.22674135703929699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0.27352420120834697</v>
      </c>
      <c r="D158" s="11">
        <v>0.16805563989325201</v>
      </c>
      <c r="E158" s="11">
        <v>0.41237407391691999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6.8860708955714695E-2</v>
      </c>
      <c r="D159" s="27">
        <v>5.26376643934999E-2</v>
      </c>
      <c r="E159" s="27">
        <v>8.9610784939485003E-2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8.8035563379024601E-2</v>
      </c>
      <c r="D160" s="11">
        <v>5.5679246177061797E-2</v>
      </c>
      <c r="E160" s="11">
        <v>0.13647730392240401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6.0445023111339501E-2</v>
      </c>
      <c r="D161" s="11">
        <v>4.3026287904179901E-2</v>
      </c>
      <c r="E161" s="11">
        <v>8.4294395841295694E-2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4.4781704647413503E-2</v>
      </c>
      <c r="D162" s="27">
        <v>3.3207586903604203E-2</v>
      </c>
      <c r="E162" s="27">
        <v>6.01389116125721E-2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5.8869461083890698E-2</v>
      </c>
      <c r="D163" s="11">
        <v>3.4217536281437901E-2</v>
      </c>
      <c r="E163" s="11">
        <v>9.9452889165406705E-2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4.2565587071368503E-2</v>
      </c>
      <c r="D164" s="10">
        <v>3.0260151036985102E-2</v>
      </c>
      <c r="E164" s="10">
        <v>5.9567705797361002E-2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35</v>
      </c>
    </row>
    <row r="3" spans="1:6" x14ac:dyDescent="0.25">
      <c r="A3" s="1" t="s">
        <v>284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7.3417998421806505E-2</v>
      </c>
      <c r="D12" s="23">
        <v>6.9795576561211797E-2</v>
      </c>
      <c r="E12" s="23">
        <v>7.7212819983564704E-2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7.0646590272199494E-2</v>
      </c>
      <c r="D13" s="27">
        <v>5.5948663620703797E-2</v>
      </c>
      <c r="E13" s="27">
        <v>8.88423499848979E-2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7.01006181373688E-2</v>
      </c>
      <c r="D14" s="11">
        <v>5.5548435619487198E-2</v>
      </c>
      <c r="E14" s="11">
        <v>8.8109424005703096E-2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6.50694823219609E-2</v>
      </c>
      <c r="D15" s="27">
        <v>5.1085381456720098E-2</v>
      </c>
      <c r="E15" s="27">
        <v>8.2548579626268298E-2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8.9560529771723393E-2</v>
      </c>
      <c r="D16" s="11">
        <v>6.2565239888136101E-2</v>
      </c>
      <c r="E16" s="11">
        <v>0.12663019228223099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5.2723596672798898E-2</v>
      </c>
      <c r="D17" s="11">
        <v>3.7490207890826001E-2</v>
      </c>
      <c r="E17" s="11">
        <v>7.3672983590147997E-2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7.1389266756163902E-2</v>
      </c>
      <c r="D18" s="11">
        <v>3.2337436903773997E-2</v>
      </c>
      <c r="E18" s="11">
        <v>0.150277484151772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5.3869781705463998E-2</v>
      </c>
      <c r="D19" s="27">
        <v>4.0975026730261502E-2</v>
      </c>
      <c r="E19" s="27">
        <v>7.0524078290319703E-2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6.1863414452090398E-2</v>
      </c>
      <c r="D20" s="11">
        <v>4.5124827405734501E-2</v>
      </c>
      <c r="E20" s="11">
        <v>8.4263092339127002E-2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3.6096750675645398E-2</v>
      </c>
      <c r="D21" s="11">
        <v>1.8511971317639202E-2</v>
      </c>
      <c r="E21" s="11">
        <v>6.9207705118329896E-2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4.6998672228429503E-2</v>
      </c>
      <c r="D22" s="11">
        <v>2.63482083412174E-2</v>
      </c>
      <c r="E22" s="11">
        <v>8.2463209158438897E-2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2.8294887817245099E-2</v>
      </c>
      <c r="D23" s="27">
        <v>1.7573232134714099E-2</v>
      </c>
      <c r="E23" s="27">
        <v>4.5256625875369598E-2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2.7215240766699299E-2</v>
      </c>
      <c r="D24" s="11">
        <v>1.16892416242339E-2</v>
      </c>
      <c r="E24" s="11">
        <v>6.2068219127479403E-2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3.1382369973392603E-2</v>
      </c>
      <c r="D25" s="11">
        <v>1.7854534217969599E-2</v>
      </c>
      <c r="E25" s="11">
        <v>5.4590133769141798E-2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2.1577993603491601E-2</v>
      </c>
      <c r="D26" s="11">
        <v>7.8738269904687994E-3</v>
      </c>
      <c r="E26" s="11">
        <v>5.7745601315635199E-2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3.3714119561387902E-2</v>
      </c>
      <c r="D27" s="27">
        <v>2.4481524908997101E-2</v>
      </c>
      <c r="E27" s="27">
        <v>4.62634318471132E-2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5.65668642519567E-2</v>
      </c>
      <c r="D28" s="11">
        <v>3.59272127145292E-2</v>
      </c>
      <c r="E28" s="11">
        <v>8.7981600261109197E-2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2.8507498679131799E-2</v>
      </c>
      <c r="D29" s="11">
        <v>1.2945619369989499E-2</v>
      </c>
      <c r="E29" s="11">
        <v>6.1608632735399002E-2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7.2947655001583201E-3</v>
      </c>
      <c r="D30" s="11">
        <v>3.02893725246399E-3</v>
      </c>
      <c r="E30" s="11">
        <v>1.7463173181946401E-2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3.2895702809170403E-2</v>
      </c>
      <c r="D31" s="11">
        <v>1.4302645399962699E-2</v>
      </c>
      <c r="E31" s="11">
        <v>7.3848387932867104E-2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3.7589286699003799E-2</v>
      </c>
      <c r="D32" s="11">
        <v>2.0693883163676301E-2</v>
      </c>
      <c r="E32" s="11">
        <v>6.7330453882669297E-2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5.5709672139656399E-2</v>
      </c>
      <c r="D33" s="27">
        <v>4.7794261538655201E-2</v>
      </c>
      <c r="E33" s="27">
        <v>6.4846712819251195E-2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5.5122216375237398E-2</v>
      </c>
      <c r="D34" s="11">
        <v>3.5024856441507803E-2</v>
      </c>
      <c r="E34" s="11">
        <v>8.5727017834745206E-2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3.1501610161892499E-2</v>
      </c>
      <c r="D35" s="11">
        <v>1.7713530427616499E-2</v>
      </c>
      <c r="E35" s="11">
        <v>5.5416740530292198E-2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3.5729986823694299E-2</v>
      </c>
      <c r="D36" s="11">
        <v>1.9880164947105702E-2</v>
      </c>
      <c r="E36" s="11">
        <v>6.3398971791380904E-2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4.6270924586542701E-2</v>
      </c>
      <c r="D37" s="11">
        <v>2.10439331654023E-2</v>
      </c>
      <c r="E37" s="11">
        <v>9.8690745278942504E-2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3.40137759960467E-2</v>
      </c>
      <c r="D38" s="11">
        <v>1.6738759890406001E-2</v>
      </c>
      <c r="E38" s="11">
        <v>6.7886332177787098E-2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7.4963261513760496E-2</v>
      </c>
      <c r="D39" s="11">
        <v>4.3228368857909899E-2</v>
      </c>
      <c r="E39" s="11">
        <v>0.12690530446545301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3.1335113690866299E-2</v>
      </c>
      <c r="D40" s="11">
        <v>1.7154152720621402E-2</v>
      </c>
      <c r="E40" s="11">
        <v>5.6564479326338603E-2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5.6894924488250502E-2</v>
      </c>
      <c r="D41" s="11">
        <v>3.3057102982543399E-2</v>
      </c>
      <c r="E41" s="11">
        <v>9.62120503301198E-2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3.6840898247672602E-2</v>
      </c>
      <c r="D42" s="11">
        <v>2.15976681527375E-2</v>
      </c>
      <c r="E42" s="11">
        <v>6.2159022306270899E-2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6.7000597878625306E-2</v>
      </c>
      <c r="D43" s="11">
        <v>5.01750878782646E-2</v>
      </c>
      <c r="E43" s="11">
        <v>8.8939980222218204E-2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3.2796764451948901E-2</v>
      </c>
      <c r="D44" s="11">
        <v>1.9664222068213999E-2</v>
      </c>
      <c r="E44" s="11">
        <v>5.4214712220540501E-2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7.2113974155731994E-2</v>
      </c>
      <c r="D45" s="11">
        <v>5.2659836229780599E-2</v>
      </c>
      <c r="E45" s="11">
        <v>9.8011500436985297E-2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9.9288054147026295E-2</v>
      </c>
      <c r="D46" s="27">
        <v>9.2490671503506497E-2</v>
      </c>
      <c r="E46" s="27">
        <v>0.106526354650241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7.2367357536512203E-2</v>
      </c>
      <c r="D47" s="11">
        <v>3.71847186223229E-2</v>
      </c>
      <c r="E47" s="11">
        <v>0.13613173498474601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9.6077229142295106E-2</v>
      </c>
      <c r="D48" s="11">
        <v>6.1372672756246902E-2</v>
      </c>
      <c r="E48" s="11">
        <v>0.14732601889115701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0.114208879597357</v>
      </c>
      <c r="D49" s="11">
        <v>7.8580286610221095E-2</v>
      </c>
      <c r="E49" s="11">
        <v>0.16313161946688701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0.11985313017485</v>
      </c>
      <c r="D50" s="11">
        <v>7.9451396297830601E-2</v>
      </c>
      <c r="E50" s="11">
        <v>0.17685253818034399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8.7099443440456795E-2</v>
      </c>
      <c r="D51" s="11">
        <v>6.4464962960372199E-2</v>
      </c>
      <c r="E51" s="11">
        <v>0.116689915267638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0.115597102045676</v>
      </c>
      <c r="D52" s="11">
        <v>6.8404189197612306E-2</v>
      </c>
      <c r="E52" s="11">
        <v>0.18875217062031299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0.18339328066820701</v>
      </c>
      <c r="D53" s="11">
        <v>0.127986500112344</v>
      </c>
      <c r="E53" s="11">
        <v>0.25575139682378301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0.108568174861827</v>
      </c>
      <c r="D54" s="11">
        <v>6.1978209356978002E-2</v>
      </c>
      <c r="E54" s="11">
        <v>0.18333543692964799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0.13466583948157601</v>
      </c>
      <c r="D55" s="11">
        <v>7.2241862289219999E-2</v>
      </c>
      <c r="E55" s="11">
        <v>0.237237092727519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6.4340297985892803E-2</v>
      </c>
      <c r="D56" s="11">
        <v>3.7607380254783898E-2</v>
      </c>
      <c r="E56" s="11">
        <v>0.107944687184353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5.6086574468161801E-2</v>
      </c>
      <c r="D57" s="11">
        <v>3.4079966504999698E-2</v>
      </c>
      <c r="E57" s="11">
        <v>9.0965342878767494E-2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0.120123501884904</v>
      </c>
      <c r="D58" s="11">
        <v>7.8088572553502697E-2</v>
      </c>
      <c r="E58" s="11">
        <v>0.18035903524041599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0.19188489408918899</v>
      </c>
      <c r="D59" s="11">
        <v>0.13605843193035899</v>
      </c>
      <c r="E59" s="11">
        <v>0.26362789448525198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5.2875124001078001E-2</v>
      </c>
      <c r="D60" s="11">
        <v>2.5105088685875999E-2</v>
      </c>
      <c r="E60" s="11">
        <v>0.107961287863311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0.118051070981304</v>
      </c>
      <c r="D61" s="11">
        <v>8.0595396212836096E-2</v>
      </c>
      <c r="E61" s="11">
        <v>0.169700851177012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9.5358481478079096E-3</v>
      </c>
      <c r="D62" s="11">
        <v>2.7123868570664901E-3</v>
      </c>
      <c r="E62" s="11">
        <v>3.29575898133063E-2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2.3150797818041E-2</v>
      </c>
      <c r="D63" s="11">
        <v>1.01590856722217E-2</v>
      </c>
      <c r="E63" s="11">
        <v>5.18857755560738E-2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0.18287381937446001</v>
      </c>
      <c r="D64" s="11">
        <v>0.14121186360466001</v>
      </c>
      <c r="E64" s="11">
        <v>0.23348555408459101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0.13453132370337301</v>
      </c>
      <c r="D65" s="11">
        <v>8.6839677313505004E-2</v>
      </c>
      <c r="E65" s="11">
        <v>0.202603624935382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9.7603305514536998E-2</v>
      </c>
      <c r="D66" s="11">
        <v>6.6777076099840404E-2</v>
      </c>
      <c r="E66" s="11">
        <v>0.14051713396052501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3.31463615162121E-2</v>
      </c>
      <c r="D67" s="11">
        <v>1.98604745910861E-2</v>
      </c>
      <c r="E67" s="11">
        <v>5.4822866634744401E-2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0.111699013981555</v>
      </c>
      <c r="D68" s="11">
        <v>7.7087687051370299E-2</v>
      </c>
      <c r="E68" s="11">
        <v>0.159170245789129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9.4708612356394897E-2</v>
      </c>
      <c r="D69" s="11">
        <v>5.91444733174573E-2</v>
      </c>
      <c r="E69" s="11">
        <v>0.148287330960541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5.7703559884390097E-2</v>
      </c>
      <c r="D70" s="11">
        <v>3.5529808911082303E-2</v>
      </c>
      <c r="E70" s="11">
        <v>9.2390068648410206E-2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0.127548077749255</v>
      </c>
      <c r="D71" s="11">
        <v>9.5010906438086296E-2</v>
      </c>
      <c r="E71" s="11">
        <v>0.169145254101633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0.11870598005946099</v>
      </c>
      <c r="D72" s="11">
        <v>7.6054666909192006E-2</v>
      </c>
      <c r="E72" s="11">
        <v>0.18060073966633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0.21494909290498199</v>
      </c>
      <c r="D73" s="11">
        <v>0.15629250418454699</v>
      </c>
      <c r="E73" s="11">
        <v>0.288102402128247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1.1338285688285399E-2</v>
      </c>
      <c r="D74" s="11">
        <v>5.1703748947690299E-3</v>
      </c>
      <c r="E74" s="11">
        <v>2.4681552416259901E-2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0.101609752008823</v>
      </c>
      <c r="D75" s="11">
        <v>6.6707226144272602E-2</v>
      </c>
      <c r="E75" s="11">
        <v>0.15180362965615701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6.9232719221393804E-2</v>
      </c>
      <c r="D76" s="11">
        <v>4.7596316280292802E-2</v>
      </c>
      <c r="E76" s="11">
        <v>9.9675279545362996E-2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8.6404584162719594E-2</v>
      </c>
      <c r="D77" s="11">
        <v>4.9795835461171202E-2</v>
      </c>
      <c r="E77" s="11">
        <v>0.145797618319009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7.1750375859830906E-2</v>
      </c>
      <c r="D78" s="11">
        <v>4.8626032901964801E-2</v>
      </c>
      <c r="E78" s="11">
        <v>0.10466182919185001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0.14904916508503099</v>
      </c>
      <c r="D79" s="11">
        <v>0.107734675720562</v>
      </c>
      <c r="E79" s="11">
        <v>0.202609469110552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0.13224714226496401</v>
      </c>
      <c r="D80" s="11">
        <v>8.8196470897540097E-2</v>
      </c>
      <c r="E80" s="11">
        <v>0.19362721906693101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0.21563513258265399</v>
      </c>
      <c r="D81" s="11">
        <v>0.16081495474397101</v>
      </c>
      <c r="E81" s="11">
        <v>0.28284434720822998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0.101126590148196</v>
      </c>
      <c r="D82" s="11">
        <v>5.6526224585915698E-2</v>
      </c>
      <c r="E82" s="11">
        <v>0.17441217353878199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5.7548835891095801E-2</v>
      </c>
      <c r="D83" s="11">
        <v>3.6767085803730497E-2</v>
      </c>
      <c r="E83" s="11">
        <v>8.8991758234850504E-2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0.13288518293910201</v>
      </c>
      <c r="D84" s="11">
        <v>8.90318090122907E-2</v>
      </c>
      <c r="E84" s="11">
        <v>0.19374494057017499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0.12506458828619699</v>
      </c>
      <c r="D85" s="11">
        <v>0.104571845522307</v>
      </c>
      <c r="E85" s="11">
        <v>0.14890542544607499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9.7847073596829801E-2</v>
      </c>
      <c r="D86" s="11">
        <v>6.4059459863036003E-2</v>
      </c>
      <c r="E86" s="11">
        <v>0.146663102963417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</v>
      </c>
      <c r="D87" s="11"/>
      <c r="E87" s="11"/>
      <c r="F87" s="15" t="s">
        <v>94</v>
      </c>
    </row>
    <row r="88" spans="1:6" x14ac:dyDescent="0.25">
      <c r="A88" s="12" t="s">
        <v>137</v>
      </c>
      <c r="B88" t="s">
        <v>179</v>
      </c>
      <c r="C88" s="8">
        <v>6.7622666371909404E-2</v>
      </c>
      <c r="D88" s="11">
        <v>3.42806745881842E-2</v>
      </c>
      <c r="E88" s="11">
        <v>0.12905982060624399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4.94432058089493E-2</v>
      </c>
      <c r="D89" s="27">
        <v>3.8498311645882799E-2</v>
      </c>
      <c r="E89" s="27">
        <v>6.3294850463414598E-2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6.4155194934554793E-2</v>
      </c>
      <c r="D90" s="11">
        <v>2.7594292712039E-2</v>
      </c>
      <c r="E90" s="11">
        <v>0.14207945724471599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1.9993232134560598E-2</v>
      </c>
      <c r="D91" s="11">
        <v>4.8948309275134898E-3</v>
      </c>
      <c r="E91" s="11">
        <v>7.8012498567101601E-2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7.3787471461815399E-2</v>
      </c>
      <c r="D92" s="11">
        <v>3.6615423682555E-2</v>
      </c>
      <c r="E92" s="11">
        <v>0.14309155469846399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2.58840359589592E-2</v>
      </c>
      <c r="D93" s="11">
        <v>1.1369889805692099E-2</v>
      </c>
      <c r="E93" s="11">
        <v>5.7842085869365699E-2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4.7987569842922503E-2</v>
      </c>
      <c r="D94" s="11">
        <v>2.5508117133192901E-2</v>
      </c>
      <c r="E94" s="11">
        <v>8.8478735010279905E-2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3.86513671273854E-2</v>
      </c>
      <c r="D95" s="11">
        <v>1.1777092190046599E-2</v>
      </c>
      <c r="E95" s="11">
        <v>0.119438521461828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5.57993293599955E-2</v>
      </c>
      <c r="D96" s="11">
        <v>3.6545129972848797E-2</v>
      </c>
      <c r="E96" s="11">
        <v>8.4310106136593094E-2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4.98782358540035E-2</v>
      </c>
      <c r="D97" s="11">
        <v>2.6495393210007601E-2</v>
      </c>
      <c r="E97" s="11">
        <v>9.1947944268253604E-2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4.4881544167746597E-2</v>
      </c>
      <c r="D98" s="11">
        <v>2.1713147554029599E-2</v>
      </c>
      <c r="E98" s="11">
        <v>9.04845860561721E-2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1.4462590877936299E-2</v>
      </c>
      <c r="D99" s="11">
        <v>6.0283629148631798E-3</v>
      </c>
      <c r="E99" s="11">
        <v>3.4289986274995202E-2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7.1175081652122302E-2</v>
      </c>
      <c r="D100" s="11">
        <v>3.3776653273118698E-2</v>
      </c>
      <c r="E100" s="11">
        <v>0.14381856465616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4.3491128480075303E-2</v>
      </c>
      <c r="D101" s="27">
        <v>3.50626993243804E-2</v>
      </c>
      <c r="E101" s="27">
        <v>5.3832567203479301E-2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1.9353866196466101E-2</v>
      </c>
      <c r="D102" s="11">
        <v>8.8806084873234697E-3</v>
      </c>
      <c r="E102" s="11">
        <v>4.1659487643254903E-2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5.24203581078777E-2</v>
      </c>
      <c r="D103" s="11">
        <v>3.2407358845905898E-2</v>
      </c>
      <c r="E103" s="11">
        <v>8.3722902113106304E-2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5.2640392377999098E-2</v>
      </c>
      <c r="D104" s="11">
        <v>3.26217711906873E-2</v>
      </c>
      <c r="E104" s="11">
        <v>8.3878446920275795E-2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4.4228170507319899E-2</v>
      </c>
      <c r="D105" s="11">
        <v>2.6454566427406501E-2</v>
      </c>
      <c r="E105" s="11">
        <v>7.3047063049468605E-2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2.1724503136124399E-2</v>
      </c>
      <c r="D106" s="11">
        <v>1.03678481167403E-2</v>
      </c>
      <c r="E106" s="11">
        <v>4.4955826143349399E-2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3.0755630734997399E-2</v>
      </c>
      <c r="D107" s="11">
        <v>1.6567804410676099E-2</v>
      </c>
      <c r="E107" s="11">
        <v>5.6396445662851603E-2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4.3050175294032697E-2</v>
      </c>
      <c r="D108" s="11">
        <v>1.9369079290062499E-2</v>
      </c>
      <c r="E108" s="11">
        <v>9.2940284851795202E-2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6.5807214798757604E-2</v>
      </c>
      <c r="D109" s="11">
        <v>3.8488352575225898E-2</v>
      </c>
      <c r="E109" s="11">
        <v>0.110292613092853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4.0523250256210903E-2</v>
      </c>
      <c r="D110" s="11">
        <v>2.58806864993462E-2</v>
      </c>
      <c r="E110" s="11">
        <v>6.2915105871481206E-2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3.7725458372515099E-2</v>
      </c>
      <c r="D111" s="27">
        <v>2.6323485057828899E-2</v>
      </c>
      <c r="E111" s="27">
        <v>5.37933232609819E-2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5.5638921548227797E-2</v>
      </c>
      <c r="D112" s="11">
        <v>2.4453028145928701E-2</v>
      </c>
      <c r="E112" s="11">
        <v>0.121638259194395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4.2620660918252701E-2</v>
      </c>
      <c r="D113" s="11">
        <v>2.5716012617539499E-2</v>
      </c>
      <c r="E113" s="11">
        <v>6.9841140084424297E-2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3.1487046589715198E-2</v>
      </c>
      <c r="D114" s="11">
        <v>1.3531671306570601E-2</v>
      </c>
      <c r="E114" s="11">
        <v>7.1539840209348393E-2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3.8157443172398602E-2</v>
      </c>
      <c r="D115" s="11">
        <v>6.3229946831319696E-3</v>
      </c>
      <c r="E115" s="11">
        <v>0.19828614423687299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3.5516433122458099E-2</v>
      </c>
      <c r="D116" s="11">
        <v>1.24060829820171E-2</v>
      </c>
      <c r="E116" s="11">
        <v>9.7430190014947696E-2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3.7973206610653003E-2</v>
      </c>
      <c r="D117" s="11">
        <v>1.6647071039195799E-2</v>
      </c>
      <c r="E117" s="11">
        <v>8.4278216660142999E-2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2.2590426919605701E-2</v>
      </c>
      <c r="D118" s="11">
        <v>1.05307649385257E-2</v>
      </c>
      <c r="E118" s="11">
        <v>4.7793540109330603E-2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7.1544116862538906E-2</v>
      </c>
      <c r="D120" s="27">
        <v>6.2120023054194097E-2</v>
      </c>
      <c r="E120" s="27">
        <v>8.2272502874435799E-2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9.75285496892426E-2</v>
      </c>
      <c r="D121" s="11">
        <v>6.1234440880961097E-2</v>
      </c>
      <c r="E121" s="11">
        <v>0.15185470037193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5.3155505936369703E-2</v>
      </c>
      <c r="D122" s="11">
        <v>3.7605867233752997E-2</v>
      </c>
      <c r="E122" s="11">
        <v>7.4636126933681504E-2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7.6892954822164405E-2</v>
      </c>
      <c r="D123" s="11">
        <v>5.6425432875699198E-2</v>
      </c>
      <c r="E123" s="11">
        <v>0.10396674011400001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6.7601323351343903E-2</v>
      </c>
      <c r="D124" s="11">
        <v>4.3598416055913997E-2</v>
      </c>
      <c r="E124" s="11">
        <v>0.1033903664207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6.7810256605843194E-2</v>
      </c>
      <c r="D125" s="11">
        <v>4.05816626606606E-2</v>
      </c>
      <c r="E125" s="11">
        <v>0.111190800013615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2.7019173941522801E-2</v>
      </c>
      <c r="D126" s="11">
        <v>1.2827786397401701E-2</v>
      </c>
      <c r="E126" s="11">
        <v>5.60195691867032E-2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7.9939811983021899E-2</v>
      </c>
      <c r="D127" s="11">
        <v>5.3028765286282101E-2</v>
      </c>
      <c r="E127" s="11">
        <v>0.11879447698102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6.5624643471685604E-2</v>
      </c>
      <c r="D128" s="11">
        <v>4.3077366986424802E-2</v>
      </c>
      <c r="E128" s="11">
        <v>9.8755535696260999E-2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8.3286983455616595E-2</v>
      </c>
      <c r="D129" s="11">
        <v>5.5328245620868403E-2</v>
      </c>
      <c r="E129" s="11">
        <v>0.123526538318964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0.113022626348631</v>
      </c>
      <c r="D130" s="11">
        <v>7.50729612661164E-2</v>
      </c>
      <c r="E130" s="11">
        <v>0.16669853433500201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7.6819232917210101E-2</v>
      </c>
      <c r="D131" s="11">
        <v>4.9589882455621001E-2</v>
      </c>
      <c r="E131" s="11">
        <v>0.117156915153696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2.94228150848019E-2</v>
      </c>
      <c r="D132" s="27">
        <v>2.2015592129176802E-2</v>
      </c>
      <c r="E132" s="27">
        <v>3.9222274448614702E-2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3.3061475250905997E-2</v>
      </c>
      <c r="D133" s="11">
        <v>1.13225171346906E-2</v>
      </c>
      <c r="E133" s="11">
        <v>9.2628285017574002E-2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6.83521431514474E-2</v>
      </c>
      <c r="D134" s="11">
        <v>2.75886352004708E-2</v>
      </c>
      <c r="E134" s="11">
        <v>0.15946837280701701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3.0321333951524899E-2</v>
      </c>
      <c r="D135" s="11">
        <v>1.1447380890638299E-2</v>
      </c>
      <c r="E135" s="11">
        <v>7.7862817939377299E-2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2.77384390152993E-2</v>
      </c>
      <c r="D136" s="11">
        <v>9.8260724935542807E-3</v>
      </c>
      <c r="E136" s="11">
        <v>7.5804207655367897E-2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1.4539683333582199E-2</v>
      </c>
      <c r="D137" s="11">
        <v>4.3252752674170399E-3</v>
      </c>
      <c r="E137" s="11">
        <v>4.7719955431254998E-2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3.5927859251832603E-2</v>
      </c>
      <c r="D138" s="11">
        <v>1.6670386897573299E-2</v>
      </c>
      <c r="E138" s="11">
        <v>7.5718389254873703E-2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2.12615107247431E-2</v>
      </c>
      <c r="D139" s="11">
        <v>6.7644901657727104E-3</v>
      </c>
      <c r="E139" s="11">
        <v>6.48002184092413E-2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0.114887815575519</v>
      </c>
      <c r="D140" s="11">
        <v>6.3882092400368906E-2</v>
      </c>
      <c r="E140" s="11">
        <v>0.198004352686001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1.9399408505614599E-2</v>
      </c>
      <c r="D141" s="11">
        <v>1.017522154612E-2</v>
      </c>
      <c r="E141" s="11">
        <v>3.6675799764195799E-2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2.3143288910773999E-2</v>
      </c>
      <c r="D142" s="11">
        <v>7.3980881338498103E-3</v>
      </c>
      <c r="E142" s="11">
        <v>7.0034325493607094E-2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6.4533353756774894E-2</v>
      </c>
      <c r="D143" s="11">
        <v>2.4639757372813102E-2</v>
      </c>
      <c r="E143" s="11">
        <v>0.15852006543326899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2.9554990281530601E-2</v>
      </c>
      <c r="D144" s="11">
        <v>1.1107791735353501E-2</v>
      </c>
      <c r="E144" s="11">
        <v>7.6275241319180301E-2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6.9020543733112602E-2</v>
      </c>
      <c r="D145" s="27">
        <v>5.0838739637879299E-2</v>
      </c>
      <c r="E145" s="27">
        <v>9.3067248050279106E-2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2.7108172810022001E-2</v>
      </c>
      <c r="D146" s="11">
        <v>1.2435125170444299E-2</v>
      </c>
      <c r="E146" s="11">
        <v>5.8076758357104699E-2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0.11110284909088899</v>
      </c>
      <c r="D147" s="11">
        <v>5.7445634157939698E-2</v>
      </c>
      <c r="E147" s="11">
        <v>0.20402978120207299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1.9554513649513699E-2</v>
      </c>
      <c r="D148" s="11">
        <v>6.6012048424864004E-3</v>
      </c>
      <c r="E148" s="11">
        <v>5.64804879281494E-2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4.7155503019419003E-2</v>
      </c>
      <c r="D149" s="11">
        <v>2.2031127758824199E-2</v>
      </c>
      <c r="E149" s="11">
        <v>9.8058933987634295E-2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7.8760860800592802E-2</v>
      </c>
      <c r="D150" s="11">
        <v>5.4423814384589E-2</v>
      </c>
      <c r="E150" s="11">
        <v>0.112683943205889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5.88258971902458E-2</v>
      </c>
      <c r="D151" s="27">
        <v>4.5465549261829601E-2</v>
      </c>
      <c r="E151" s="27">
        <v>7.5800500966427001E-2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7.3687642807945099E-3</v>
      </c>
      <c r="D152" s="11">
        <v>1.7254554759750301E-3</v>
      </c>
      <c r="E152" s="11">
        <v>3.0897918263692599E-2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8.2256380832896506E-2</v>
      </c>
      <c r="D153" s="11">
        <v>4.0887243462334098E-2</v>
      </c>
      <c r="E153" s="11">
        <v>0.158562395788507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3.0760573788922101E-2</v>
      </c>
      <c r="D154" s="11">
        <v>1.22041041929955E-2</v>
      </c>
      <c r="E154" s="11">
        <v>7.5379226716843398E-2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3.6389019905523699E-2</v>
      </c>
      <c r="D155" s="11">
        <v>1.9376986762738101E-2</v>
      </c>
      <c r="E155" s="11">
        <v>6.7311561984808199E-2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8.3569818942836493E-2</v>
      </c>
      <c r="D156" s="11">
        <v>5.8771724557964401E-2</v>
      </c>
      <c r="E156" s="11">
        <v>0.117524722355776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3.6759573086222103E-2</v>
      </c>
      <c r="D157" s="11">
        <v>1.5373975171866E-2</v>
      </c>
      <c r="E157" s="11">
        <v>8.5315505293225194E-2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8.4546655731391099E-2</v>
      </c>
      <c r="D158" s="11">
        <v>3.8409115108317002E-2</v>
      </c>
      <c r="E158" s="11">
        <v>0.17596360998715699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1.26142934981165E-2</v>
      </c>
      <c r="D159" s="27">
        <v>7.3724276738338802E-3</v>
      </c>
      <c r="E159" s="27">
        <v>2.15024403575804E-2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1.9346581435986401E-2</v>
      </c>
      <c r="D160" s="11">
        <v>9.1790907452590706E-3</v>
      </c>
      <c r="E160" s="11">
        <v>4.0318111055375298E-2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8.7463215785993399E-3</v>
      </c>
      <c r="D161" s="11">
        <v>3.9968001792630402E-3</v>
      </c>
      <c r="E161" s="11">
        <v>1.90319985991266E-2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1.2159544619668901E-2</v>
      </c>
      <c r="D162" s="27">
        <v>7.5460375997176603E-3</v>
      </c>
      <c r="E162" s="27">
        <v>1.9538135485863001E-2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1.1829417137857399E-2</v>
      </c>
      <c r="D163" s="11">
        <v>5.36450204473951E-3</v>
      </c>
      <c r="E163" s="11">
        <v>2.5882645907924301E-2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1.17307017239369E-2</v>
      </c>
      <c r="D164" s="10">
        <v>6.8623305509454696E-3</v>
      </c>
      <c r="E164" s="10">
        <v>1.9983366111719001E-2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36</v>
      </c>
    </row>
    <row r="3" spans="1:6" x14ac:dyDescent="0.25">
      <c r="A3" s="1" t="s">
        <v>285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0.18125758859424901</v>
      </c>
      <c r="D12" s="23">
        <v>0.175589647865736</v>
      </c>
      <c r="E12" s="23">
        <v>0.18706697241248901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0.248209090171012</v>
      </c>
      <c r="D13" s="27">
        <v>0.220244549580976</v>
      </c>
      <c r="E13" s="27">
        <v>0.27845633019766802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0.24790499806493199</v>
      </c>
      <c r="D14" s="11">
        <v>0.219969821774227</v>
      </c>
      <c r="E14" s="11">
        <v>0.27812289006056401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0.28237853259158402</v>
      </c>
      <c r="D15" s="27">
        <v>0.25028965300494499</v>
      </c>
      <c r="E15" s="27">
        <v>0.316842763052055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0.413052056154467</v>
      </c>
      <c r="D16" s="11">
        <v>0.35691987727035701</v>
      </c>
      <c r="E16" s="11">
        <v>0.47153904633785398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0.21267833834250599</v>
      </c>
      <c r="D17" s="11">
        <v>0.17446493262813201</v>
      </c>
      <c r="E17" s="11">
        <v>0.25665947664597499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0.30577003144180498</v>
      </c>
      <c r="D18" s="11">
        <v>0.16588275017263099</v>
      </c>
      <c r="E18" s="11">
        <v>0.49378851876614199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0.25925156561130902</v>
      </c>
      <c r="D19" s="27">
        <v>0.228018587805254</v>
      </c>
      <c r="E19" s="27">
        <v>0.29313818971050298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0.29772486056303199</v>
      </c>
      <c r="D20" s="11">
        <v>0.25654160701589401</v>
      </c>
      <c r="E20" s="11">
        <v>0.34247389302902898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0.179258298691267</v>
      </c>
      <c r="D21" s="11">
        <v>0.13248174389175801</v>
      </c>
      <c r="E21" s="11">
        <v>0.238019268521725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0.19489970038939999</v>
      </c>
      <c r="D22" s="11">
        <v>0.14204376952703801</v>
      </c>
      <c r="E22" s="11">
        <v>0.26143068914342898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0.139645625128826</v>
      </c>
      <c r="D23" s="27">
        <v>0.115112467579563</v>
      </c>
      <c r="E23" s="27">
        <v>0.16841226411312099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0.15094680540742</v>
      </c>
      <c r="D24" s="11">
        <v>8.3976516100997795E-2</v>
      </c>
      <c r="E24" s="11">
        <v>0.25637724522855898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0.14048888481838301</v>
      </c>
      <c r="D25" s="11">
        <v>0.110850729848689</v>
      </c>
      <c r="E25" s="11">
        <v>0.176478564661389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0.14241077743924799</v>
      </c>
      <c r="D26" s="11">
        <v>9.9160167962629303E-2</v>
      </c>
      <c r="E26" s="11">
        <v>0.200330820840742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0.18062621984111599</v>
      </c>
      <c r="D27" s="27">
        <v>0.154246664126027</v>
      </c>
      <c r="E27" s="27">
        <v>0.21039495230864499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0.21190375116014201</v>
      </c>
      <c r="D28" s="11">
        <v>0.16390857801452499</v>
      </c>
      <c r="E28" s="11">
        <v>0.26942398889348701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0.121281116396911</v>
      </c>
      <c r="D29" s="11">
        <v>7.40515681447831E-2</v>
      </c>
      <c r="E29" s="11">
        <v>0.192375041168143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0.17443176666830301</v>
      </c>
      <c r="D30" s="11">
        <v>0.13319970770834899</v>
      </c>
      <c r="E30" s="11">
        <v>0.225112513261154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0.16418732304436201</v>
      </c>
      <c r="D31" s="11">
        <v>0.117319658336904</v>
      </c>
      <c r="E31" s="11">
        <v>0.22500529424795601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0.12509156871305399</v>
      </c>
      <c r="D32" s="11">
        <v>8.8847426999949602E-2</v>
      </c>
      <c r="E32" s="11">
        <v>0.17330874203343599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0.16417995556231199</v>
      </c>
      <c r="D33" s="27">
        <v>0.150118767898584</v>
      </c>
      <c r="E33" s="27">
        <v>0.179280380892784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0.14406416656693399</v>
      </c>
      <c r="D34" s="11">
        <v>0.102690648556921</v>
      </c>
      <c r="E34" s="11">
        <v>0.198420824041177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0.134026617225768</v>
      </c>
      <c r="D35" s="11">
        <v>9.1818817141042494E-2</v>
      </c>
      <c r="E35" s="11">
        <v>0.19154459454969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0.162163292656613</v>
      </c>
      <c r="D36" s="11">
        <v>0.10734053811224099</v>
      </c>
      <c r="E36" s="11">
        <v>0.23753528654442199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6.9546060138274995E-2</v>
      </c>
      <c r="D37" s="11">
        <v>4.2268799741072401E-2</v>
      </c>
      <c r="E37" s="11">
        <v>0.112360955186895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0.110080453512482</v>
      </c>
      <c r="D38" s="11">
        <v>6.9337995569282704E-2</v>
      </c>
      <c r="E38" s="11">
        <v>0.17038007438740699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0.139344395253793</v>
      </c>
      <c r="D39" s="11">
        <v>9.7054237263054802E-2</v>
      </c>
      <c r="E39" s="11">
        <v>0.196060729583482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0.177521582672689</v>
      </c>
      <c r="D40" s="11">
        <v>0.14001320333693201</v>
      </c>
      <c r="E40" s="11">
        <v>0.222478680168401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0.23052408937685701</v>
      </c>
      <c r="D41" s="11">
        <v>0.178208630263719</v>
      </c>
      <c r="E41" s="11">
        <v>0.29272686415606503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0.157296415566586</v>
      </c>
      <c r="D42" s="11">
        <v>0.11662561546832501</v>
      </c>
      <c r="E42" s="11">
        <v>0.20879794863241599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0.212696031233682</v>
      </c>
      <c r="D43" s="11">
        <v>0.17470336684768301</v>
      </c>
      <c r="E43" s="11">
        <v>0.25638421803859901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0.118346672045802</v>
      </c>
      <c r="D44" s="11">
        <v>8.8440268605946296E-2</v>
      </c>
      <c r="E44" s="11">
        <v>0.15662838087407099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0.14651463822504601</v>
      </c>
      <c r="D45" s="11">
        <v>0.11769967122809399</v>
      </c>
      <c r="E45" s="11">
        <v>0.18093733924804201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0.18711256679674801</v>
      </c>
      <c r="D46" s="27">
        <v>0.177339214020339</v>
      </c>
      <c r="E46" s="27">
        <v>0.19729536444777501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0.18810121220020101</v>
      </c>
      <c r="D47" s="11">
        <v>0.12938427346834</v>
      </c>
      <c r="E47" s="11">
        <v>0.26534363067692202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0.24201386790681401</v>
      </c>
      <c r="D48" s="11">
        <v>0.18261278282250101</v>
      </c>
      <c r="E48" s="11">
        <v>0.31333037034389899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0.15863669290836099</v>
      </c>
      <c r="D49" s="11">
        <v>0.109110408741277</v>
      </c>
      <c r="E49" s="11">
        <v>0.22496669452933399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0.23632115200239501</v>
      </c>
      <c r="D50" s="11">
        <v>0.17500962278288401</v>
      </c>
      <c r="E50" s="11">
        <v>0.31101453235190901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0.31089239969294102</v>
      </c>
      <c r="D51" s="11">
        <v>0.26052977594502702</v>
      </c>
      <c r="E51" s="11">
        <v>0.36616972564365302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0.25625923118268801</v>
      </c>
      <c r="D52" s="11">
        <v>0.184372586164711</v>
      </c>
      <c r="E52" s="11">
        <v>0.34434132147254898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0.260464184731864</v>
      </c>
      <c r="D53" s="11">
        <v>0.190421222903883</v>
      </c>
      <c r="E53" s="11">
        <v>0.34528289115278699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0.16960680670214201</v>
      </c>
      <c r="D54" s="11">
        <v>0.123934743769244</v>
      </c>
      <c r="E54" s="11">
        <v>0.22773457427891999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0.20457600726465899</v>
      </c>
      <c r="D55" s="11">
        <v>0.13713454327763699</v>
      </c>
      <c r="E55" s="11">
        <v>0.29388799067240601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0.140654119040593</v>
      </c>
      <c r="D56" s="11">
        <v>8.9529970081908397E-2</v>
      </c>
      <c r="E56" s="11">
        <v>0.214106488602263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0.10644853969158399</v>
      </c>
      <c r="D57" s="11">
        <v>7.2788239358273096E-2</v>
      </c>
      <c r="E57" s="11">
        <v>0.15310445963324601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0.22601992611298799</v>
      </c>
      <c r="D58" s="11">
        <v>0.17186932016352999</v>
      </c>
      <c r="E58" s="11">
        <v>0.29123172497556898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0.43577692022390302</v>
      </c>
      <c r="D59" s="11">
        <v>0.34338816681886097</v>
      </c>
      <c r="E59" s="11">
        <v>0.53285087069125203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5.0642757865687497E-2</v>
      </c>
      <c r="D60" s="11">
        <v>2.62792237506062E-2</v>
      </c>
      <c r="E60" s="11">
        <v>9.53812182482634E-2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0.280594520923584</v>
      </c>
      <c r="D61" s="11">
        <v>0.22412000962030601</v>
      </c>
      <c r="E61" s="11">
        <v>0.34497243093795099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8.9288715629074304E-3</v>
      </c>
      <c r="D62" s="11">
        <v>2.19426111901004E-3</v>
      </c>
      <c r="E62" s="11">
        <v>3.5595920738080898E-2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2.0195205327116099E-2</v>
      </c>
      <c r="D63" s="11">
        <v>8.0113184031667898E-3</v>
      </c>
      <c r="E63" s="11">
        <v>4.9975260269965599E-2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0.374226221720735</v>
      </c>
      <c r="D64" s="11">
        <v>0.31892133443647103</v>
      </c>
      <c r="E64" s="11">
        <v>0.43302406774261198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0.13893931912718499</v>
      </c>
      <c r="D65" s="11">
        <v>8.4840547413799705E-2</v>
      </c>
      <c r="E65" s="11">
        <v>0.21926912295003101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0.13092710399372201</v>
      </c>
      <c r="D66" s="11">
        <v>9.2457253304254097E-2</v>
      </c>
      <c r="E66" s="11">
        <v>0.182190238681815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0.18038653481938699</v>
      </c>
      <c r="D67" s="11">
        <v>0.13554779466081601</v>
      </c>
      <c r="E67" s="11">
        <v>0.236008282093845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0.21835171028761699</v>
      </c>
      <c r="D68" s="11">
        <v>0.166778275786929</v>
      </c>
      <c r="E68" s="11">
        <v>0.28050440063988302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6.6564047213884994E-2</v>
      </c>
      <c r="D69" s="11">
        <v>3.9642321477570602E-2</v>
      </c>
      <c r="E69" s="11">
        <v>0.109680677412354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0.16458829966681901</v>
      </c>
      <c r="D70" s="11">
        <v>0.12021663678660099</v>
      </c>
      <c r="E70" s="11">
        <v>0.22121935872215101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0.26000539759719998</v>
      </c>
      <c r="D71" s="11">
        <v>0.205397056410632</v>
      </c>
      <c r="E71" s="11">
        <v>0.32322648154581701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0.205894647548859</v>
      </c>
      <c r="D72" s="11">
        <v>0.15504750494339201</v>
      </c>
      <c r="E72" s="11">
        <v>0.26812544317794901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0.23207848838606601</v>
      </c>
      <c r="D73" s="11">
        <v>0.169259045652777</v>
      </c>
      <c r="E73" s="11">
        <v>0.30952601707194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2.39174485857983E-2</v>
      </c>
      <c r="D74" s="11">
        <v>1.35387468098601E-2</v>
      </c>
      <c r="E74" s="11">
        <v>4.1914328199582698E-2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0.17718655486448501</v>
      </c>
      <c r="D75" s="11">
        <v>0.12612694223336399</v>
      </c>
      <c r="E75" s="11">
        <v>0.243164743476769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0.186492838425347</v>
      </c>
      <c r="D76" s="11">
        <v>0.14195675291938001</v>
      </c>
      <c r="E76" s="11">
        <v>0.24107557361396101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0.21014450716915101</v>
      </c>
      <c r="D77" s="11">
        <v>0.14804435215832901</v>
      </c>
      <c r="E77" s="11">
        <v>0.28944385901976799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0.21033588625865399</v>
      </c>
      <c r="D78" s="11">
        <v>0.16575256531235999</v>
      </c>
      <c r="E78" s="11">
        <v>0.26312869576745701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0.27065165406386998</v>
      </c>
      <c r="D79" s="11">
        <v>0.21815583122497501</v>
      </c>
      <c r="E79" s="11">
        <v>0.33044082990986301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0.224838463382253</v>
      </c>
      <c r="D80" s="11">
        <v>0.17412957068168999</v>
      </c>
      <c r="E80" s="11">
        <v>0.28521464422404202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0.32063958823245797</v>
      </c>
      <c r="D81" s="11">
        <v>0.25214590939097498</v>
      </c>
      <c r="E81" s="11">
        <v>0.39784122249548298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0.119211374433899</v>
      </c>
      <c r="D82" s="11">
        <v>6.1017132900389098E-2</v>
      </c>
      <c r="E82" s="11">
        <v>0.219909051384507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7.3269542824793296E-2</v>
      </c>
      <c r="D83" s="11">
        <v>5.0851961879608498E-2</v>
      </c>
      <c r="E83" s="11">
        <v>0.104481822159533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0.16437070985029401</v>
      </c>
      <c r="D84" s="11">
        <v>0.109988060120699</v>
      </c>
      <c r="E84" s="11">
        <v>0.23843868518274899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0.241610315088821</v>
      </c>
      <c r="D85" s="11">
        <v>0.21253241487503499</v>
      </c>
      <c r="E85" s="11">
        <v>0.27328589040832202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0.1525820559727</v>
      </c>
      <c r="D86" s="11">
        <v>0.11163134513192501</v>
      </c>
      <c r="E86" s="11">
        <v>0.205087055927969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3.4475788274415102E-2</v>
      </c>
      <c r="D87" s="11">
        <v>1.40651752912742E-2</v>
      </c>
      <c r="E87" s="11">
        <v>8.2040561100026402E-2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4.6745076389855901E-2</v>
      </c>
      <c r="D88" s="11">
        <v>2.6910555419781199E-2</v>
      </c>
      <c r="E88" s="11">
        <v>7.9996877394960406E-2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0.17950512223982201</v>
      </c>
      <c r="D89" s="27">
        <v>0.153151247628728</v>
      </c>
      <c r="E89" s="27">
        <v>0.209273237977643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5.0789834642864302E-2</v>
      </c>
      <c r="D90" s="11">
        <v>2.6525835066631202E-2</v>
      </c>
      <c r="E90" s="11">
        <v>9.5081033325638206E-2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1.83870960782723E-2</v>
      </c>
      <c r="D91" s="11">
        <v>5.4678253023243504E-3</v>
      </c>
      <c r="E91" s="11">
        <v>5.9990466455992299E-2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0.19723138878892901</v>
      </c>
      <c r="D92" s="11">
        <v>0.12579172497668201</v>
      </c>
      <c r="E92" s="11">
        <v>0.29552763650373798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0.101272028968238</v>
      </c>
      <c r="D93" s="11">
        <v>6.8230921338669301E-2</v>
      </c>
      <c r="E93" s="11">
        <v>0.147775831006492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0.23088974362509601</v>
      </c>
      <c r="D94" s="11">
        <v>0.15876909793982499</v>
      </c>
      <c r="E94" s="11">
        <v>0.323185049053613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5.9517725273355901E-2</v>
      </c>
      <c r="D95" s="11">
        <v>2.38665516622012E-2</v>
      </c>
      <c r="E95" s="11">
        <v>0.14074500878486201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0.22844473598950699</v>
      </c>
      <c r="D96" s="11">
        <v>0.17577622516361699</v>
      </c>
      <c r="E96" s="11">
        <v>0.29131672574122403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0.231825522913365</v>
      </c>
      <c r="D97" s="11">
        <v>0.179704578563505</v>
      </c>
      <c r="E97" s="11">
        <v>0.29365183337694201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0.15078165072180699</v>
      </c>
      <c r="D98" s="11">
        <v>0.10957429406661</v>
      </c>
      <c r="E98" s="11">
        <v>0.203936502281616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7.4813738292320298E-2</v>
      </c>
      <c r="D99" s="11">
        <v>4.1062017649293799E-2</v>
      </c>
      <c r="E99" s="11">
        <v>0.13247570604581199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0.118437360800796</v>
      </c>
      <c r="D100" s="11">
        <v>7.6273058182978706E-2</v>
      </c>
      <c r="E100" s="11">
        <v>0.17938393792658999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0.16683115564905901</v>
      </c>
      <c r="D101" s="27">
        <v>0.150809755260992</v>
      </c>
      <c r="E101" s="27">
        <v>0.184185436804682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6.1043921141035698E-2</v>
      </c>
      <c r="D102" s="11">
        <v>3.4058399366920199E-2</v>
      </c>
      <c r="E102" s="11">
        <v>0.107041503397062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0.14842277139354501</v>
      </c>
      <c r="D103" s="11">
        <v>0.109772911517847</v>
      </c>
      <c r="E103" s="11">
        <v>0.19765936780134299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0.161552693773691</v>
      </c>
      <c r="D104" s="11">
        <v>0.125847374896498</v>
      </c>
      <c r="E104" s="11">
        <v>0.20501247152066901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0.164080526172765</v>
      </c>
      <c r="D105" s="11">
        <v>0.12426772769435999</v>
      </c>
      <c r="E105" s="11">
        <v>0.21353829564061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0.21246810758350401</v>
      </c>
      <c r="D106" s="11">
        <v>0.16228244411227899</v>
      </c>
      <c r="E106" s="11">
        <v>0.27311382505935999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0.13693045478855501</v>
      </c>
      <c r="D107" s="11">
        <v>8.99221675900235E-2</v>
      </c>
      <c r="E107" s="11">
        <v>0.20303076191555799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0.1924365983779</v>
      </c>
      <c r="D108" s="11">
        <v>0.125634373705829</v>
      </c>
      <c r="E108" s="11">
        <v>0.28325208746111502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0.12805434563299001</v>
      </c>
      <c r="D109" s="11">
        <v>9.1213746346505101E-2</v>
      </c>
      <c r="E109" s="11">
        <v>0.17687855433416599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0.182566165085539</v>
      </c>
      <c r="D110" s="11">
        <v>0.15214867805707799</v>
      </c>
      <c r="E110" s="11">
        <v>0.21750469070599299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8.5316737095085998E-2</v>
      </c>
      <c r="D111" s="27">
        <v>6.7545256343349805E-2</v>
      </c>
      <c r="E111" s="27">
        <v>0.10722629710201501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3.4668465743803001E-2</v>
      </c>
      <c r="D112" s="11">
        <v>1.3531561789280199E-2</v>
      </c>
      <c r="E112" s="11">
        <v>8.5945586120723103E-2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9.9358027761672393E-2</v>
      </c>
      <c r="D113" s="11">
        <v>7.1781662649624198E-2</v>
      </c>
      <c r="E113" s="11">
        <v>0.13597646930541499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0.109875456365106</v>
      </c>
      <c r="D114" s="11">
        <v>7.3785937765227003E-2</v>
      </c>
      <c r="E114" s="11">
        <v>0.160556865909457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5.07738807109549E-2</v>
      </c>
      <c r="D115" s="11">
        <v>2.2117157717042601E-2</v>
      </c>
      <c r="E115" s="11">
        <v>0.11229663305723001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4.2600716772763399E-2</v>
      </c>
      <c r="D116" s="11">
        <v>1.5551759563630901E-2</v>
      </c>
      <c r="E116" s="11">
        <v>0.111373126919123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2.52567645072279E-2</v>
      </c>
      <c r="D117" s="11">
        <v>1.17530436698956E-2</v>
      </c>
      <c r="E117" s="11">
        <v>5.3436715989877197E-2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5.8353791862878403E-2</v>
      </c>
      <c r="D118" s="11">
        <v>3.5688307782495897E-2</v>
      </c>
      <c r="E118" s="11">
        <v>9.4010680235337096E-2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6.0553076462484402E-2</v>
      </c>
      <c r="D119" s="11">
        <v>3.2404845439836301E-2</v>
      </c>
      <c r="E119" s="11">
        <v>0.110363225754849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0.21781627975954501</v>
      </c>
      <c r="D120" s="27">
        <v>0.200927095625895</v>
      </c>
      <c r="E120" s="27">
        <v>0.235706347307575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0.141338537872021</v>
      </c>
      <c r="D121" s="11">
        <v>9.5707384968619594E-2</v>
      </c>
      <c r="E121" s="11">
        <v>0.20382196024621099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0.185492183695079</v>
      </c>
      <c r="D122" s="11">
        <v>0.152199674645386</v>
      </c>
      <c r="E122" s="11">
        <v>0.22414182778641101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0.26589115978442901</v>
      </c>
      <c r="D123" s="11">
        <v>0.21796033406551699</v>
      </c>
      <c r="E123" s="11">
        <v>0.32004867319381702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0.20141607956999699</v>
      </c>
      <c r="D124" s="11">
        <v>0.154961059841079</v>
      </c>
      <c r="E124" s="11">
        <v>0.25755306252536297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0.195852619717515</v>
      </c>
      <c r="D125" s="11">
        <v>0.15413045422490401</v>
      </c>
      <c r="E125" s="11">
        <v>0.24558963968452499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0.122625937811393</v>
      </c>
      <c r="D126" s="11">
        <v>8.6042467285818006E-2</v>
      </c>
      <c r="E126" s="11">
        <v>0.171839426107398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0.34577546205683102</v>
      </c>
      <c r="D127" s="11">
        <v>0.28174495505001501</v>
      </c>
      <c r="E127" s="11">
        <v>0.41593104770419498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0.16821024797557599</v>
      </c>
      <c r="D128" s="11">
        <v>0.13270045883475301</v>
      </c>
      <c r="E128" s="11">
        <v>0.21091146826299301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0.38466646789346398</v>
      </c>
      <c r="D129" s="11">
        <v>0.31202919412458902</v>
      </c>
      <c r="E129" s="11">
        <v>0.46283716910783301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0.22472550913666101</v>
      </c>
      <c r="D130" s="11">
        <v>0.175895584352076</v>
      </c>
      <c r="E130" s="11">
        <v>0.28246477072434101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0.134290243239548</v>
      </c>
      <c r="D131" s="11">
        <v>9.9758246746953202E-2</v>
      </c>
      <c r="E131" s="11">
        <v>0.178406824659055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9.8380863750861594E-2</v>
      </c>
      <c r="D132" s="27">
        <v>8.3706272710793506E-2</v>
      </c>
      <c r="E132" s="27">
        <v>0.115304333649424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0.109185830554636</v>
      </c>
      <c r="D133" s="11">
        <v>6.9632650606162999E-2</v>
      </c>
      <c r="E133" s="11">
        <v>0.16716932142468699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0.23601892988678499</v>
      </c>
      <c r="D134" s="11">
        <v>0.15806225002966601</v>
      </c>
      <c r="E134" s="11">
        <v>0.33703288996026698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0.116708492820171</v>
      </c>
      <c r="D135" s="11">
        <v>6.7980225522637605E-2</v>
      </c>
      <c r="E135" s="11">
        <v>0.19312754766555901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6.4367779522729499E-2</v>
      </c>
      <c r="D136" s="11">
        <v>3.8004501926542103E-2</v>
      </c>
      <c r="E136" s="11">
        <v>0.10698512628406701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3.1939777086904202E-2</v>
      </c>
      <c r="D137" s="11">
        <v>1.16962161012878E-2</v>
      </c>
      <c r="E137" s="11">
        <v>8.4234208823909307E-2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0.105514561976553</v>
      </c>
      <c r="D138" s="11">
        <v>6.6836685853465597E-2</v>
      </c>
      <c r="E138" s="11">
        <v>0.16267319465996199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0.27635858312108902</v>
      </c>
      <c r="D139" s="11">
        <v>0.18988475628186999</v>
      </c>
      <c r="E139" s="11">
        <v>0.38356723479794402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0.137362175399457</v>
      </c>
      <c r="D140" s="11">
        <v>7.3414070340528895E-2</v>
      </c>
      <c r="E140" s="11">
        <v>0.24243851299024299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8.3742782447772002E-2</v>
      </c>
      <c r="D141" s="11">
        <v>6.1366915808292698E-2</v>
      </c>
      <c r="E141" s="11">
        <v>0.113292670792872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0.126032208636322</v>
      </c>
      <c r="D142" s="11">
        <v>6.7329947860726297E-2</v>
      </c>
      <c r="E142" s="11">
        <v>0.22364226286873901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3.4227328442343101E-2</v>
      </c>
      <c r="D143" s="11">
        <v>6.9431271856832903E-3</v>
      </c>
      <c r="E143" s="11">
        <v>0.152287354680743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4.0534488767437003E-2</v>
      </c>
      <c r="D144" s="11">
        <v>1.8748680472250701E-2</v>
      </c>
      <c r="E144" s="11">
        <v>8.5431215183573994E-2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0.173288513424977</v>
      </c>
      <c r="D145" s="27">
        <v>0.14434906251151899</v>
      </c>
      <c r="E145" s="27">
        <v>0.20662874297634801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0.13786803818874399</v>
      </c>
      <c r="D146" s="11">
        <v>9.7737973012378604E-2</v>
      </c>
      <c r="E146" s="11">
        <v>0.19098726500737601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0.185839363061335</v>
      </c>
      <c r="D147" s="11">
        <v>0.107145611889101</v>
      </c>
      <c r="E147" s="11">
        <v>0.30273339321746301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7.66703168943281E-2</v>
      </c>
      <c r="D148" s="11">
        <v>4.0519366344101297E-2</v>
      </c>
      <c r="E148" s="11">
        <v>0.14035659548630999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0.27436049137610902</v>
      </c>
      <c r="D149" s="11">
        <v>0.20432104429348599</v>
      </c>
      <c r="E149" s="11">
        <v>0.35761803613664001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0.178532682286803</v>
      </c>
      <c r="D150" s="11">
        <v>0.14014924757473499</v>
      </c>
      <c r="E150" s="11">
        <v>0.224681507222489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0.15078795950912899</v>
      </c>
      <c r="D151" s="27">
        <v>0.12814390791139199</v>
      </c>
      <c r="E151" s="27">
        <v>0.17662278529918601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0.12412313790127499</v>
      </c>
      <c r="D152" s="11">
        <v>8.2760273136595897E-2</v>
      </c>
      <c r="E152" s="11">
        <v>0.18205562297385799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0.17529460456052001</v>
      </c>
      <c r="D153" s="11">
        <v>0.120447987075777</v>
      </c>
      <c r="E153" s="11">
        <v>0.248071963906002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8.2964941184656693E-2</v>
      </c>
      <c r="D154" s="11">
        <v>5.4632292964428703E-2</v>
      </c>
      <c r="E154" s="11">
        <v>0.12406281680882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6.9529838821964202E-2</v>
      </c>
      <c r="D155" s="11">
        <v>3.6639657963641603E-2</v>
      </c>
      <c r="E155" s="11">
        <v>0.12802092498722201</v>
      </c>
      <c r="F155" s="15" t="s">
        <v>112</v>
      </c>
    </row>
    <row r="156" spans="1:6" x14ac:dyDescent="0.25">
      <c r="A156" s="12" t="s">
        <v>241</v>
      </c>
      <c r="B156" t="s">
        <v>246</v>
      </c>
      <c r="C156" s="8">
        <v>0.22285256896827699</v>
      </c>
      <c r="D156" s="11">
        <v>0.181263788825371</v>
      </c>
      <c r="E156" s="11">
        <v>0.27082701078454702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5.7202513932837297E-2</v>
      </c>
      <c r="D157" s="11">
        <v>2.9060618802446099E-2</v>
      </c>
      <c r="E157" s="11">
        <v>0.10952255839001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0.205375866324536</v>
      </c>
      <c r="D158" s="11">
        <v>0.14263678606461799</v>
      </c>
      <c r="E158" s="11">
        <v>0.286489629480011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5.0008065832576498E-2</v>
      </c>
      <c r="D159" s="27">
        <v>3.70853243331195E-2</v>
      </c>
      <c r="E159" s="27">
        <v>6.7119976657082997E-2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9.5427138332230002E-2</v>
      </c>
      <c r="D160" s="11">
        <v>6.4521011292449998E-2</v>
      </c>
      <c r="E160" s="11">
        <v>0.138938811154937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2.9737347150585298E-2</v>
      </c>
      <c r="D161" s="11">
        <v>1.8478220063584998E-2</v>
      </c>
      <c r="E161" s="11">
        <v>4.7524695819495297E-2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6.9182542862678997E-2</v>
      </c>
      <c r="D162" s="27">
        <v>5.2814642788793401E-2</v>
      </c>
      <c r="E162" s="27">
        <v>9.0140311576296706E-2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4.8493614813800899E-2</v>
      </c>
      <c r="D163" s="11">
        <v>2.8146150154014799E-2</v>
      </c>
      <c r="E163" s="11">
        <v>8.2304966685443098E-2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7.1150810253035698E-2</v>
      </c>
      <c r="D164" s="10">
        <v>5.2952594078108303E-2</v>
      </c>
      <c r="E164" s="10">
        <v>9.4975997373705101E-2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37</v>
      </c>
    </row>
    <row r="3" spans="1:6" x14ac:dyDescent="0.25">
      <c r="A3" s="1" t="s">
        <v>286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3.0614186052678499E-2</v>
      </c>
      <c r="D12" s="23">
        <v>2.8281458554353E-2</v>
      </c>
      <c r="E12" s="23">
        <v>3.3132762322398299E-2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5.0466050158183201E-2</v>
      </c>
      <c r="D13" s="27">
        <v>3.63833571126876E-2</v>
      </c>
      <c r="E13" s="27">
        <v>6.96059079153038E-2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5.0712944841361497E-2</v>
      </c>
      <c r="D14" s="11">
        <v>3.6536663407322E-2</v>
      </c>
      <c r="E14" s="11">
        <v>6.9990071404436499E-2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3.7518766339109999E-2</v>
      </c>
      <c r="D15" s="27">
        <v>2.7828888987533301E-2</v>
      </c>
      <c r="E15" s="27">
        <v>5.0407667413504199E-2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4.6872384297842497E-2</v>
      </c>
      <c r="D16" s="11">
        <v>2.9103924582383301E-2</v>
      </c>
      <c r="E16" s="11">
        <v>7.4654675149362498E-2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3.4719503773931001E-2</v>
      </c>
      <c r="D17" s="11">
        <v>2.3643464131774899E-2</v>
      </c>
      <c r="E17" s="11">
        <v>5.0714720115859702E-2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3.8540230674951201E-2</v>
      </c>
      <c r="D18" s="11">
        <v>1.5906944800624101E-2</v>
      </c>
      <c r="E18" s="11">
        <v>9.04185188906068E-2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3.58989058567422E-2</v>
      </c>
      <c r="D19" s="27">
        <v>2.5097128494883499E-2</v>
      </c>
      <c r="E19" s="27">
        <v>5.11060444528047E-2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3.9105035541366399E-2</v>
      </c>
      <c r="D20" s="11">
        <v>2.5428505593871099E-2</v>
      </c>
      <c r="E20" s="11">
        <v>5.9686882518148798E-2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3.19087039505122E-2</v>
      </c>
      <c r="D21" s="11">
        <v>1.5745043905211299E-2</v>
      </c>
      <c r="E21" s="11">
        <v>6.3593654165503999E-2</v>
      </c>
      <c r="F21" s="15" t="s">
        <v>112</v>
      </c>
    </row>
    <row r="22" spans="1:6" x14ac:dyDescent="0.25">
      <c r="A22" s="12" t="s">
        <v>113</v>
      </c>
      <c r="B22" t="s">
        <v>115</v>
      </c>
      <c r="C22" s="8">
        <v>1.79869242317648E-2</v>
      </c>
      <c r="D22" s="11">
        <v>7.0253978223461001E-3</v>
      </c>
      <c r="E22" s="11">
        <v>4.5271648357173601E-2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1.6947459276466698E-2</v>
      </c>
      <c r="D23" s="27">
        <v>9.5735662607070206E-3</v>
      </c>
      <c r="E23" s="27">
        <v>2.98299201091973E-2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3.4685614039850203E-2</v>
      </c>
      <c r="D24" s="11">
        <v>7.9142734715643807E-3</v>
      </c>
      <c r="E24" s="11">
        <v>0.13930001448814699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1.5532299371778699E-2</v>
      </c>
      <c r="D25" s="11">
        <v>7.2846770672386103E-3</v>
      </c>
      <c r="E25" s="11">
        <v>3.2809163360635302E-2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1.5890475686313601E-2</v>
      </c>
      <c r="D26" s="11">
        <v>7.1327944583940601E-3</v>
      </c>
      <c r="E26" s="11">
        <v>3.5021599372056997E-2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8.9535482572880402E-3</v>
      </c>
      <c r="D27" s="27">
        <v>5.3835119367309E-3</v>
      </c>
      <c r="E27" s="27">
        <v>1.4855667576401501E-2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5.3376791967331997E-3</v>
      </c>
      <c r="D28" s="11">
        <v>1.69499868894101E-3</v>
      </c>
      <c r="E28" s="11">
        <v>1.6677972442723E-2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8.2615876876001096E-3</v>
      </c>
      <c r="D29" s="11">
        <v>2.6166538758818901E-3</v>
      </c>
      <c r="E29" s="11">
        <v>2.5769750125209701E-2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8.0646763229195294E-3</v>
      </c>
      <c r="D30" s="11">
        <v>2.7169713831330798E-3</v>
      </c>
      <c r="E30" s="11">
        <v>2.3688040903757999E-2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2.53536495436598E-2</v>
      </c>
      <c r="D31" s="11">
        <v>1.0832787484230499E-2</v>
      </c>
      <c r="E31" s="11">
        <v>5.81939465405494E-2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1.7703216483247599E-2</v>
      </c>
      <c r="D32" s="11">
        <v>8.34328101857232E-3</v>
      </c>
      <c r="E32" s="11">
        <v>3.7170037571132103E-2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2.2406840588549599E-2</v>
      </c>
      <c r="D33" s="27">
        <v>1.7273197514238298E-2</v>
      </c>
      <c r="E33" s="27">
        <v>2.90211600567351E-2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1.7086954577883801E-2</v>
      </c>
      <c r="D34" s="11">
        <v>7.5003801289949198E-3</v>
      </c>
      <c r="E34" s="11">
        <v>3.8451850281440297E-2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1.0380701085859E-2</v>
      </c>
      <c r="D35" s="11">
        <v>3.78797368029298E-3</v>
      </c>
      <c r="E35" s="11">
        <v>2.81237265414301E-2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3.9167751992090901E-3</v>
      </c>
      <c r="D36" s="11">
        <v>9.0560294174561501E-4</v>
      </c>
      <c r="E36" s="11">
        <v>1.67721565558713E-2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9.3018744479998004E-3</v>
      </c>
      <c r="D37" s="11">
        <v>1.94482377301909E-3</v>
      </c>
      <c r="E37" s="11">
        <v>4.3282875788190699E-2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3.7020023348896799E-2</v>
      </c>
      <c r="D38" s="11">
        <v>2.0568653349434501E-2</v>
      </c>
      <c r="E38" s="11">
        <v>6.5746372534148598E-2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2.9496781983783801E-2</v>
      </c>
      <c r="D39" s="11">
        <v>1.2792569619195599E-2</v>
      </c>
      <c r="E39" s="11">
        <v>6.65426973005869E-2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1.2388200066094399E-2</v>
      </c>
      <c r="D40" s="11">
        <v>5.2291154028008104E-3</v>
      </c>
      <c r="E40" s="11">
        <v>2.9062306662588799E-2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5.1666923967452804E-3</v>
      </c>
      <c r="D41" s="11">
        <v>1.1905075346728799E-3</v>
      </c>
      <c r="E41" s="11">
        <v>2.2128744325536898E-2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4.19113622074134E-2</v>
      </c>
      <c r="D42" s="11">
        <v>2.5454061314721398E-2</v>
      </c>
      <c r="E42" s="11">
        <v>6.8263787174498602E-2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1.58903581657866E-2</v>
      </c>
      <c r="D43" s="11">
        <v>7.3915423217298598E-3</v>
      </c>
      <c r="E43" s="11">
        <v>3.3828107442656498E-2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1.48728754914345E-2</v>
      </c>
      <c r="D44" s="11">
        <v>6.7284785079462003E-3</v>
      </c>
      <c r="E44" s="11">
        <v>3.2552464009239702E-2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3.4335663365530303E-2</v>
      </c>
      <c r="D45" s="11">
        <v>2.0817895926000099E-2</v>
      </c>
      <c r="E45" s="11">
        <v>5.6127837716737801E-2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4.3109311322775699E-2</v>
      </c>
      <c r="D46" s="27">
        <v>3.8688460793556201E-2</v>
      </c>
      <c r="E46" s="27">
        <v>4.8010094396159303E-2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2.6986552478469299E-2</v>
      </c>
      <c r="D47" s="11">
        <v>1.1183061883793E-2</v>
      </c>
      <c r="E47" s="11">
        <v>6.3684605414323206E-2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2.9742671464097901E-2</v>
      </c>
      <c r="D48" s="11">
        <v>1.34018516810962E-2</v>
      </c>
      <c r="E48" s="11">
        <v>6.4701146325186004E-2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4.8408814398358702E-2</v>
      </c>
      <c r="D49" s="11">
        <v>2.2423013070720001E-2</v>
      </c>
      <c r="E49" s="11">
        <v>0.101386054944353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2.50336820903404E-2</v>
      </c>
      <c r="D50" s="11">
        <v>1.1306629211649001E-2</v>
      </c>
      <c r="E50" s="11">
        <v>5.4507563764101499E-2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3.8900981054276099E-2</v>
      </c>
      <c r="D51" s="11">
        <v>2.3854246270359699E-2</v>
      </c>
      <c r="E51" s="11">
        <v>6.2827983819325806E-2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6.14993941702109E-2</v>
      </c>
      <c r="D52" s="11">
        <v>2.8384096758009299E-2</v>
      </c>
      <c r="E52" s="11">
        <v>0.128153925338616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9.5484813377034905E-2</v>
      </c>
      <c r="D53" s="11">
        <v>6.1081190278722698E-2</v>
      </c>
      <c r="E53" s="11">
        <v>0.14624777798081201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4.7069794131057397E-3</v>
      </c>
      <c r="D54" s="11">
        <v>5.9890428274812205E-4</v>
      </c>
      <c r="E54" s="11">
        <v>3.5979198792726402E-2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6.3788626680760394E-2</v>
      </c>
      <c r="D55" s="11">
        <v>3.13358721607538E-2</v>
      </c>
      <c r="E55" s="11">
        <v>0.12549651195818301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0.20572073397894899</v>
      </c>
      <c r="D56" s="11">
        <v>0.13606638341136101</v>
      </c>
      <c r="E56" s="11">
        <v>0.29870377510371499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1.1216019935458401E-3</v>
      </c>
      <c r="D57" s="11">
        <v>1.5263839071346801E-4</v>
      </c>
      <c r="E57" s="11">
        <v>8.1912496966417402E-3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2.35643026548139E-2</v>
      </c>
      <c r="D58" s="11">
        <v>9.8493980427240592E-3</v>
      </c>
      <c r="E58" s="11">
        <v>5.5309893419307601E-2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6.1643039040402997E-2</v>
      </c>
      <c r="D59" s="11">
        <v>3.1456337724109301E-2</v>
      </c>
      <c r="E59" s="11">
        <v>0.117290006706288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4.3668866686289902E-3</v>
      </c>
      <c r="D60" s="11">
        <v>1.07436541054185E-3</v>
      </c>
      <c r="E60" s="11">
        <v>1.7572232754639198E-2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2.4603787790306499E-2</v>
      </c>
      <c r="D61" s="11">
        <v>1.13781643295842E-2</v>
      </c>
      <c r="E61" s="11">
        <v>5.23878337013945E-2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8.0989423842929408E-3</v>
      </c>
      <c r="D62" s="11">
        <v>2.4200506715402002E-3</v>
      </c>
      <c r="E62" s="11">
        <v>2.6746630632133998E-2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2.36251417227494E-3</v>
      </c>
      <c r="D63" s="11">
        <v>3.0005584431394599E-4</v>
      </c>
      <c r="E63" s="11">
        <v>1.83413542927667E-2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4.3833877573286502E-2</v>
      </c>
      <c r="D64" s="11">
        <v>2.44651820691172E-2</v>
      </c>
      <c r="E64" s="11">
        <v>7.73210940445897E-2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4.5765339409775001E-2</v>
      </c>
      <c r="D65" s="11">
        <v>2.1566123393263199E-2</v>
      </c>
      <c r="E65" s="11">
        <v>9.4495870656485806E-2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7.3291445537079794E-2</v>
      </c>
      <c r="D66" s="11">
        <v>4.3043399804989099E-2</v>
      </c>
      <c r="E66" s="11">
        <v>0.122084029581239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1.5794776053836699E-2</v>
      </c>
      <c r="D67" s="11">
        <v>7.6504003410356701E-3</v>
      </c>
      <c r="E67" s="11">
        <v>3.2326954665320498E-2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2.1853318475724599E-2</v>
      </c>
      <c r="D68" s="11">
        <v>1.0685991737118899E-2</v>
      </c>
      <c r="E68" s="11">
        <v>4.4169941735065901E-2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2.8041857048120801E-3</v>
      </c>
      <c r="D69" s="11">
        <v>3.8015921150478301E-4</v>
      </c>
      <c r="E69" s="11">
        <v>2.0369680434769499E-2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6.3058241902345397E-3</v>
      </c>
      <c r="D70" s="11">
        <v>1.5404057745209E-3</v>
      </c>
      <c r="E70" s="11">
        <v>2.5438005401940401E-2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3.4451228576970701E-2</v>
      </c>
      <c r="D71" s="11">
        <v>1.8735810344659199E-2</v>
      </c>
      <c r="E71" s="11">
        <v>6.2508867928360204E-2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2.4362156425944099E-2</v>
      </c>
      <c r="D72" s="11">
        <v>9.8568103085616195E-3</v>
      </c>
      <c r="E72" s="11">
        <v>5.8942933435750702E-2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1.9184320988633399E-2</v>
      </c>
      <c r="D73" s="11">
        <v>7.1092169907611101E-3</v>
      </c>
      <c r="E73" s="11">
        <v>5.0721425767561501E-2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2.72837365527447E-2</v>
      </c>
      <c r="D74" s="11">
        <v>1.33850241167013E-2</v>
      </c>
      <c r="E74" s="11">
        <v>5.4812767762614199E-2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4.06260779463146E-2</v>
      </c>
      <c r="D75" s="11">
        <v>2.02617161854379E-2</v>
      </c>
      <c r="E75" s="11">
        <v>7.9791066943876901E-2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1.7403008669137798E-2</v>
      </c>
      <c r="D76" s="11">
        <v>8.5054219991299498E-3</v>
      </c>
      <c r="E76" s="11">
        <v>3.5277256881454597E-2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1.0136075135353801E-2</v>
      </c>
      <c r="D77" s="11">
        <v>3.5869899347962799E-3</v>
      </c>
      <c r="E77" s="11">
        <v>2.83027638293562E-2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1.66554122692055E-2</v>
      </c>
      <c r="D78" s="11">
        <v>7.9609519273686705E-3</v>
      </c>
      <c r="E78" s="11">
        <v>3.4515055972336901E-2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3.2585333298590299E-2</v>
      </c>
      <c r="D79" s="11">
        <v>1.7468168125606601E-2</v>
      </c>
      <c r="E79" s="11">
        <v>5.9986348647397401E-2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2.6785217821478201E-2</v>
      </c>
      <c r="D80" s="11">
        <v>1.39027017826092E-2</v>
      </c>
      <c r="E80" s="11">
        <v>5.0987694710676802E-2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7.1232122098129499E-2</v>
      </c>
      <c r="D81" s="11">
        <v>4.0680982944423502E-2</v>
      </c>
      <c r="E81" s="11">
        <v>0.121813584490405</v>
      </c>
      <c r="F81" s="15" t="s">
        <v>112</v>
      </c>
    </row>
    <row r="82" spans="1:6" x14ac:dyDescent="0.25">
      <c r="A82" s="12" t="s">
        <v>137</v>
      </c>
      <c r="B82" t="s">
        <v>173</v>
      </c>
      <c r="C82" s="8">
        <v>5.4153801309115603E-3</v>
      </c>
      <c r="D82" s="11">
        <v>6.5726018965173898E-4</v>
      </c>
      <c r="E82" s="11">
        <v>4.3132378659289303E-2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7.4461586144954498E-3</v>
      </c>
      <c r="D83" s="11">
        <v>2.0948223662561002E-3</v>
      </c>
      <c r="E83" s="11">
        <v>2.61100893279331E-2</v>
      </c>
      <c r="F83" s="15" t="s">
        <v>112</v>
      </c>
    </row>
    <row r="84" spans="1:6" x14ac:dyDescent="0.25">
      <c r="A84" s="12" t="s">
        <v>137</v>
      </c>
      <c r="B84" t="s">
        <v>175</v>
      </c>
      <c r="C84" s="8">
        <v>3.3222895190612903E-2</v>
      </c>
      <c r="D84" s="11">
        <v>1.7646712282361799E-2</v>
      </c>
      <c r="E84" s="11">
        <v>6.1684363822358798E-2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0.203006163805452</v>
      </c>
      <c r="D85" s="11">
        <v>0.16942266133952699</v>
      </c>
      <c r="E85" s="11">
        <v>0.241312589207029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1.35213288681321E-2</v>
      </c>
      <c r="D86" s="11">
        <v>4.8326320564447698E-3</v>
      </c>
      <c r="E86" s="11">
        <v>3.7246944717658E-2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1.0941526791987601E-2</v>
      </c>
      <c r="D87" s="11">
        <v>2.5508026016421298E-3</v>
      </c>
      <c r="E87" s="11">
        <v>4.5669339580539599E-2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3.9327643475321999E-2</v>
      </c>
      <c r="D88" s="11">
        <v>1.5856615160126201E-2</v>
      </c>
      <c r="E88" s="11">
        <v>9.4214650978663494E-2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2.9964768214851101E-2</v>
      </c>
      <c r="D89" s="27">
        <v>2.18745419958652E-2</v>
      </c>
      <c r="E89" s="27">
        <v>4.0921954892012703E-2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1.3588988020029299E-2</v>
      </c>
      <c r="D90" s="11">
        <v>4.1235504743690199E-3</v>
      </c>
      <c r="E90" s="11">
        <v>4.3825773340511999E-2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1.6140438538645E-2</v>
      </c>
      <c r="D91" s="11">
        <v>3.1640899089371102E-3</v>
      </c>
      <c r="E91" s="11">
        <v>7.8161708291652907E-2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5.4480607633472199E-2</v>
      </c>
      <c r="D92" s="11">
        <v>2.11904471481573E-2</v>
      </c>
      <c r="E92" s="11">
        <v>0.13296509924175601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1.00475415951632E-2</v>
      </c>
      <c r="D93" s="11">
        <v>3.2138710352930702E-3</v>
      </c>
      <c r="E93" s="11">
        <v>3.0960362054277001E-2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4.9761828770015802E-2</v>
      </c>
      <c r="D94" s="11">
        <v>1.54936561345349E-2</v>
      </c>
      <c r="E94" s="11">
        <v>0.14839827688368601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1.9522726432532202E-2</v>
      </c>
      <c r="D95" s="11">
        <v>3.8388692054373598E-3</v>
      </c>
      <c r="E95" s="11">
        <v>9.3283273497082694E-2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3.3590772727241799E-2</v>
      </c>
      <c r="D96" s="11">
        <v>1.9955112831339199E-2</v>
      </c>
      <c r="E96" s="11">
        <v>5.60113944516712E-2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1.8454208361975099E-2</v>
      </c>
      <c r="D97" s="11">
        <v>7.6195480435565198E-3</v>
      </c>
      <c r="E97" s="11">
        <v>4.4012003351932699E-2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3.1404400800551902E-2</v>
      </c>
      <c r="D98" s="11">
        <v>1.5575494758814E-2</v>
      </c>
      <c r="E98" s="11">
        <v>6.23016779819065E-2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1.6458414959062799E-2</v>
      </c>
      <c r="D99" s="11">
        <v>4.9960366568470999E-3</v>
      </c>
      <c r="E99" s="11">
        <v>5.2822750818889402E-2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4.8924527464378698E-2</v>
      </c>
      <c r="D100" s="11">
        <v>1.9289183990152899E-2</v>
      </c>
      <c r="E100" s="11">
        <v>0.118585265853474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1.8364440084264699E-2</v>
      </c>
      <c r="D101" s="27">
        <v>1.3362303681881099E-2</v>
      </c>
      <c r="E101" s="27">
        <v>2.51913001089029E-2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1.5497057983444901E-3</v>
      </c>
      <c r="D102" s="11">
        <v>2.05414938367065E-4</v>
      </c>
      <c r="E102" s="11">
        <v>1.1589421519675401E-2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2.0991809500265E-2</v>
      </c>
      <c r="D103" s="11">
        <v>8.0201927293003499E-3</v>
      </c>
      <c r="E103" s="11">
        <v>5.3805368405932599E-2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2.1398137803150401E-2</v>
      </c>
      <c r="D104" s="11">
        <v>1.1849033954675301E-2</v>
      </c>
      <c r="E104" s="11">
        <v>3.8344218168504099E-2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1.37200659682905E-2</v>
      </c>
      <c r="D105" s="11">
        <v>6.0054700334466497E-3</v>
      </c>
      <c r="E105" s="11">
        <v>3.1035369402047999E-2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1.2049807477581701E-2</v>
      </c>
      <c r="D106" s="11">
        <v>2.8442096567966898E-3</v>
      </c>
      <c r="E106" s="11">
        <v>4.9569212656009998E-2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9.0674926051211597E-3</v>
      </c>
      <c r="D107" s="11">
        <v>3.2535298882932101E-3</v>
      </c>
      <c r="E107" s="11">
        <v>2.50101484642869E-2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6.0421331814950602E-2</v>
      </c>
      <c r="D108" s="11">
        <v>2.7928347586566E-2</v>
      </c>
      <c r="E108" s="11">
        <v>0.125824688966404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1.8736613375180001E-2</v>
      </c>
      <c r="D109" s="11">
        <v>4.3981665172983502E-3</v>
      </c>
      <c r="E109" s="11">
        <v>7.6240208625734898E-2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1.70451504687428E-2</v>
      </c>
      <c r="D110" s="11">
        <v>8.5307345606691707E-3</v>
      </c>
      <c r="E110" s="11">
        <v>3.3768258744990003E-2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1.4589809833717601E-2</v>
      </c>
      <c r="D111" s="27">
        <v>6.7199274299848E-3</v>
      </c>
      <c r="E111" s="27">
        <v>3.1385095292504002E-2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</v>
      </c>
      <c r="D112" s="11"/>
      <c r="E112" s="11"/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1.77275728495686E-2</v>
      </c>
      <c r="D113" s="11">
        <v>6.5303588855747498E-3</v>
      </c>
      <c r="E113" s="11">
        <v>4.72115941942765E-2</v>
      </c>
      <c r="F113" s="15" t="s">
        <v>112</v>
      </c>
    </row>
    <row r="114" spans="1:6" x14ac:dyDescent="0.25">
      <c r="A114" s="12" t="s">
        <v>201</v>
      </c>
      <c r="B114" t="s">
        <v>204</v>
      </c>
      <c r="C114" s="8">
        <v>5.8199605056826996E-3</v>
      </c>
      <c r="D114" s="11">
        <v>7.3535308908666199E-4</v>
      </c>
      <c r="E114" s="11">
        <v>4.4496600678234903E-2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1.03903722666261E-2</v>
      </c>
      <c r="D115" s="11">
        <v>1.1998813830018701E-3</v>
      </c>
      <c r="E115" s="11">
        <v>8.4051544237653306E-2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2.5553779842377299E-2</v>
      </c>
      <c r="D118" s="11">
        <v>7.7260472910112999E-3</v>
      </c>
      <c r="E118" s="11">
        <v>8.1154270344304197E-2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4.0548557648559204E-3</v>
      </c>
      <c r="D119" s="11">
        <v>4.93729505275611E-4</v>
      </c>
      <c r="E119" s="11">
        <v>3.2467003704563097E-2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1.5699553630505E-2</v>
      </c>
      <c r="D120" s="27">
        <v>1.1758935738032701E-2</v>
      </c>
      <c r="E120" s="27">
        <v>2.0932767053136299E-2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6.9012315535331298E-3</v>
      </c>
      <c r="D121" s="11">
        <v>1.3834757795234799E-3</v>
      </c>
      <c r="E121" s="11">
        <v>3.3683326344640802E-2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2.3097266992253999E-2</v>
      </c>
      <c r="D122" s="11">
        <v>1.1866185587992999E-2</v>
      </c>
      <c r="E122" s="11">
        <v>4.4479820713434703E-2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2.1378475169559399E-2</v>
      </c>
      <c r="D123" s="11">
        <v>1.1546348104539901E-2</v>
      </c>
      <c r="E123" s="11">
        <v>3.9250548708292601E-2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6.4908156487639397E-3</v>
      </c>
      <c r="D124" s="11">
        <v>1.56823352998215E-3</v>
      </c>
      <c r="E124" s="11">
        <v>2.6455634342705401E-2</v>
      </c>
      <c r="F124" s="15" t="s">
        <v>112</v>
      </c>
    </row>
    <row r="125" spans="1:6" x14ac:dyDescent="0.25">
      <c r="A125" s="12" t="s">
        <v>210</v>
      </c>
      <c r="B125" t="s">
        <v>215</v>
      </c>
      <c r="C125" s="8">
        <v>2.0425549936379201E-2</v>
      </c>
      <c r="D125" s="11">
        <v>8.8076323041284699E-3</v>
      </c>
      <c r="E125" s="11">
        <v>4.6647144520131502E-2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1.64784542811067E-2</v>
      </c>
      <c r="D126" s="11">
        <v>6.7749639546814903E-3</v>
      </c>
      <c r="E126" s="11">
        <v>3.95267519583039E-2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2.3360362186492199E-2</v>
      </c>
      <c r="D127" s="11">
        <v>1.1345595705224301E-2</v>
      </c>
      <c r="E127" s="11">
        <v>4.7487398942372201E-2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9.9500419286264307E-3</v>
      </c>
      <c r="D128" s="11">
        <v>3.9981715304096199E-3</v>
      </c>
      <c r="E128" s="11">
        <v>2.4543815747390001E-2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1.6843324516393501E-2</v>
      </c>
      <c r="D129" s="11">
        <v>8.16878290924581E-3</v>
      </c>
      <c r="E129" s="11">
        <v>3.4409898486163402E-2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1.1203152799486801E-2</v>
      </c>
      <c r="D130" s="11">
        <v>4.42246704596168E-3</v>
      </c>
      <c r="E130" s="11">
        <v>2.8086930326461201E-2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7.43469275909795E-3</v>
      </c>
      <c r="D131" s="11">
        <v>1.68337258580833E-3</v>
      </c>
      <c r="E131" s="11">
        <v>3.2201841972555698E-2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9.4229588488221796E-3</v>
      </c>
      <c r="D132" s="27">
        <v>5.6861463294751802E-3</v>
      </c>
      <c r="E132" s="27">
        <v>1.5577051681456899E-2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1.6119840491769601E-2</v>
      </c>
      <c r="D133" s="11">
        <v>5.0664864450826004E-3</v>
      </c>
      <c r="E133" s="11">
        <v>5.0074190471877597E-2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2.0728812889789502E-2</v>
      </c>
      <c r="D134" s="11">
        <v>7.7164336356490004E-3</v>
      </c>
      <c r="E134" s="11">
        <v>5.4479490431205702E-2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7.1433471043690503E-3</v>
      </c>
      <c r="D135" s="11">
        <v>9.2274398992611901E-4</v>
      </c>
      <c r="E135" s="11">
        <v>5.3071972011249198E-2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</v>
      </c>
      <c r="D137" s="11"/>
      <c r="E137" s="11"/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</v>
      </c>
      <c r="D138" s="11"/>
      <c r="E138" s="11"/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9.0438308776309706E-3</v>
      </c>
      <c r="D139" s="11">
        <v>1.0649815224229699E-3</v>
      </c>
      <c r="E139" s="11">
        <v>7.2463939607208094E-2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3.6607023486868097E-2</v>
      </c>
      <c r="D140" s="11">
        <v>1.27825541267202E-2</v>
      </c>
      <c r="E140" s="11">
        <v>0.100323659367711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9.8532642401534497E-3</v>
      </c>
      <c r="D141" s="11">
        <v>4.2167697804139396E-3</v>
      </c>
      <c r="E141" s="11">
        <v>2.2851084220213799E-2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</v>
      </c>
      <c r="D142" s="11"/>
      <c r="E142" s="11"/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9.6090926756275691E-3</v>
      </c>
      <c r="D144" s="11">
        <v>2.3779014667381598E-3</v>
      </c>
      <c r="E144" s="11">
        <v>3.7992859078236102E-2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1.2485518103537201E-2</v>
      </c>
      <c r="D145" s="27">
        <v>6.5784318464418802E-3</v>
      </c>
      <c r="E145" s="27">
        <v>2.35710030487171E-2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4.3231776080699504E-3</v>
      </c>
      <c r="D146" s="11">
        <v>5.6714736052877301E-4</v>
      </c>
      <c r="E146" s="11">
        <v>3.2153879513997202E-2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1.13801445502105E-2</v>
      </c>
      <c r="D147" s="11">
        <v>2.18660329525012E-3</v>
      </c>
      <c r="E147" s="11">
        <v>5.7018947748924201E-2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6.3081541289596796E-3</v>
      </c>
      <c r="D148" s="11">
        <v>7.7720594659274602E-4</v>
      </c>
      <c r="E148" s="11">
        <v>4.9259430214734903E-2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2.02676251384349E-2</v>
      </c>
      <c r="D149" s="11">
        <v>6.8249617566678803E-3</v>
      </c>
      <c r="E149" s="11">
        <v>5.8624515344964399E-2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1.39097154413577E-2</v>
      </c>
      <c r="D150" s="11">
        <v>6.24260310930438E-3</v>
      </c>
      <c r="E150" s="11">
        <v>3.0702577679778999E-2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1.28142010190664E-2</v>
      </c>
      <c r="D151" s="27">
        <v>8.6839767631092194E-3</v>
      </c>
      <c r="E151" s="27">
        <v>1.88714236832579E-2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9.9115849532062806E-3</v>
      </c>
      <c r="D152" s="11">
        <v>2.1042892505274799E-3</v>
      </c>
      <c r="E152" s="11">
        <v>4.53684318832379E-2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2.03438612093997E-2</v>
      </c>
      <c r="D153" s="11">
        <v>8.4873223101752503E-3</v>
      </c>
      <c r="E153" s="11">
        <v>4.7962422167186797E-2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3.5418338246500099E-2</v>
      </c>
      <c r="D154" s="11">
        <v>1.62860571977545E-2</v>
      </c>
      <c r="E154" s="11">
        <v>7.5305950484087905E-2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5.5319844439749299E-3</v>
      </c>
      <c r="D155" s="11">
        <v>1.7245293207402701E-3</v>
      </c>
      <c r="E155" s="11">
        <v>1.7597442805193202E-2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1.1134302420740601E-2</v>
      </c>
      <c r="D156" s="11">
        <v>5.1932369829496899E-3</v>
      </c>
      <c r="E156" s="11">
        <v>2.3709961456377701E-2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4.6794182287965801E-3</v>
      </c>
      <c r="D157" s="11">
        <v>6.3876587659336399E-4</v>
      </c>
      <c r="E157" s="11">
        <v>3.3425200034924697E-2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6.79277619430462E-2</v>
      </c>
      <c r="D158" s="11">
        <v>3.2453897269770299E-2</v>
      </c>
      <c r="E158" s="11">
        <v>0.13669823472357301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5.0787144995149396E-3</v>
      </c>
      <c r="D159" s="27">
        <v>1.80641678692154E-3</v>
      </c>
      <c r="E159" s="27">
        <v>1.4194438958821999E-2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2.4899128545468399E-3</v>
      </c>
      <c r="D160" s="11">
        <v>3.2553761701876902E-4</v>
      </c>
      <c r="E160" s="11">
        <v>1.8774142267935001E-2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5.3881105036688599E-3</v>
      </c>
      <c r="D161" s="11">
        <v>1.68727658703062E-3</v>
      </c>
      <c r="E161" s="11">
        <v>1.7067492449766401E-2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1.2796469876691899E-2</v>
      </c>
      <c r="D162" s="27">
        <v>6.3498612015253303E-3</v>
      </c>
      <c r="E162" s="27">
        <v>2.56191641759329E-2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9.9108586183049904E-3</v>
      </c>
      <c r="D163" s="11">
        <v>3.77480266798912E-3</v>
      </c>
      <c r="E163" s="11">
        <v>2.5763313313490001E-2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1.3356906786597501E-2</v>
      </c>
      <c r="D164" s="10">
        <v>6.1777481815592497E-3</v>
      </c>
      <c r="E164" s="10">
        <v>2.8638548949046001E-2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38</v>
      </c>
    </row>
    <row r="3" spans="1:6" x14ac:dyDescent="0.25">
      <c r="A3" s="1" t="s">
        <v>287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0.17597960935109699</v>
      </c>
      <c r="D12" s="23">
        <v>0.17009696178707501</v>
      </c>
      <c r="E12" s="23">
        <v>0.18202108146544699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9.0354842315455194E-2</v>
      </c>
      <c r="D13" s="27">
        <v>7.2398610012091594E-2</v>
      </c>
      <c r="E13" s="27">
        <v>0.112225757081962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8.9560043213316898E-2</v>
      </c>
      <c r="D14" s="11">
        <v>7.1883838140617107E-2</v>
      </c>
      <c r="E14" s="11">
        <v>0.111062688660736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0.13420879040354899</v>
      </c>
      <c r="D15" s="27">
        <v>0.113421748101905</v>
      </c>
      <c r="E15" s="27">
        <v>0.15812603968862801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0.206885767314609</v>
      </c>
      <c r="D16" s="11">
        <v>0.1682369806472</v>
      </c>
      <c r="E16" s="11">
        <v>0.25172620139259699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0.103852243988589</v>
      </c>
      <c r="D17" s="11">
        <v>7.9122664377260205E-2</v>
      </c>
      <c r="E17" s="11">
        <v>0.135176417256027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5.9592995018184602E-2</v>
      </c>
      <c r="D18" s="11">
        <v>2.76954921249765E-2</v>
      </c>
      <c r="E18" s="11">
        <v>0.123559056867579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0.106646438047257</v>
      </c>
      <c r="D19" s="27">
        <v>8.6065591027044502E-2</v>
      </c>
      <c r="E19" s="27">
        <v>0.13144097531332199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0.110031819436035</v>
      </c>
      <c r="D20" s="11">
        <v>8.5039913675286904E-2</v>
      </c>
      <c r="E20" s="11">
        <v>0.14123471232202101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0.11886351993196299</v>
      </c>
      <c r="D21" s="11">
        <v>7.9771620996654802E-2</v>
      </c>
      <c r="E21" s="11">
        <v>0.173500460306141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1.25718929267516E-2</v>
      </c>
      <c r="D22" s="11">
        <v>4.5191879346258698E-3</v>
      </c>
      <c r="E22" s="11">
        <v>3.4476695136204501E-2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8.6686648886597897E-2</v>
      </c>
      <c r="D23" s="27">
        <v>6.7107328874924793E-2</v>
      </c>
      <c r="E23" s="27">
        <v>0.111296939158906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1.9893261339077099E-2</v>
      </c>
      <c r="D24" s="11">
        <v>7.0185749133736697E-3</v>
      </c>
      <c r="E24" s="11">
        <v>5.5075029242248399E-2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9.2542534257680095E-2</v>
      </c>
      <c r="D25" s="11">
        <v>6.8260858866410604E-2</v>
      </c>
      <c r="E25" s="11">
        <v>0.12430928221802499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8.4440279544964594E-2</v>
      </c>
      <c r="D26" s="11">
        <v>5.3528441429670698E-2</v>
      </c>
      <c r="E26" s="11">
        <v>0.13073742338187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8.3580740616748694E-2</v>
      </c>
      <c r="D27" s="27">
        <v>6.70347537960439E-2</v>
      </c>
      <c r="E27" s="27">
        <v>0.103756535982377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9.1001084996301093E-2</v>
      </c>
      <c r="D28" s="11">
        <v>6.2626646306638806E-2</v>
      </c>
      <c r="E28" s="11">
        <v>0.13044225212848601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0.102270428025516</v>
      </c>
      <c r="D29" s="11">
        <v>6.1773355134370399E-2</v>
      </c>
      <c r="E29" s="11">
        <v>0.16465709368051801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8.9646558595858405E-2</v>
      </c>
      <c r="D30" s="11">
        <v>6.3533867852290496E-2</v>
      </c>
      <c r="E30" s="11">
        <v>0.12505843678773701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</v>
      </c>
      <c r="D31" s="11"/>
      <c r="E31" s="11"/>
      <c r="F31" s="15" t="s">
        <v>94</v>
      </c>
    </row>
    <row r="32" spans="1:6" x14ac:dyDescent="0.25">
      <c r="A32" s="12" t="s">
        <v>120</v>
      </c>
      <c r="B32" t="s">
        <v>124</v>
      </c>
      <c r="C32" s="8">
        <v>5.3209374030967899E-2</v>
      </c>
      <c r="D32" s="11">
        <v>3.11622406902466E-2</v>
      </c>
      <c r="E32" s="11">
        <v>8.9415167003578197E-2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0.149748473243107</v>
      </c>
      <c r="D33" s="27">
        <v>0.135623231662339</v>
      </c>
      <c r="E33" s="27">
        <v>0.165063931673261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0.12520415832173501</v>
      </c>
      <c r="D34" s="11">
        <v>8.4274318306477997E-2</v>
      </c>
      <c r="E34" s="11">
        <v>0.18206039121877601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0.14344072226319199</v>
      </c>
      <c r="D35" s="11">
        <v>0.101653870732376</v>
      </c>
      <c r="E35" s="11">
        <v>0.19860731289931899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6.2219017268778397E-2</v>
      </c>
      <c r="D36" s="11">
        <v>3.4634076158923797E-2</v>
      </c>
      <c r="E36" s="11">
        <v>0.109287245491805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2.4516278441449699E-2</v>
      </c>
      <c r="D37" s="11">
        <v>9.0359345608197195E-3</v>
      </c>
      <c r="E37" s="11">
        <v>6.4783725935521494E-2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6.7037000900792995E-2</v>
      </c>
      <c r="D38" s="11">
        <v>4.0730692795259101E-2</v>
      </c>
      <c r="E38" s="11">
        <v>0.108413318249375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0.133957006146288</v>
      </c>
      <c r="D39" s="11">
        <v>9.2106444135901105E-2</v>
      </c>
      <c r="E39" s="11">
        <v>0.19082644455001599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0.21745291322591401</v>
      </c>
      <c r="D40" s="11">
        <v>0.166430126385023</v>
      </c>
      <c r="E40" s="11">
        <v>0.27888451062647401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0.16111863393692999</v>
      </c>
      <c r="D41" s="11">
        <v>0.113497455480463</v>
      </c>
      <c r="E41" s="11">
        <v>0.223679171936946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0.105575757668092</v>
      </c>
      <c r="D42" s="11">
        <v>7.4369425260156996E-2</v>
      </c>
      <c r="E42" s="11">
        <v>0.14778597861736301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0.131305838235661</v>
      </c>
      <c r="D43" s="11">
        <v>0.103651634098981</v>
      </c>
      <c r="E43" s="11">
        <v>0.16498016610550201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9.1211091526033197E-2</v>
      </c>
      <c r="D44" s="11">
        <v>6.5435693062133399E-2</v>
      </c>
      <c r="E44" s="11">
        <v>0.12577313900467699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0.19465541884799301</v>
      </c>
      <c r="D45" s="11">
        <v>0.16120689499322799</v>
      </c>
      <c r="E45" s="11">
        <v>0.233115319901636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0.26787707893253698</v>
      </c>
      <c r="D46" s="27">
        <v>0.25664374806739099</v>
      </c>
      <c r="E46" s="27">
        <v>0.279417276857782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0.153548212704368</v>
      </c>
      <c r="D47" s="11">
        <v>9.6542290989470203E-2</v>
      </c>
      <c r="E47" s="11">
        <v>0.23544274798725301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0.25643088459470398</v>
      </c>
      <c r="D48" s="11">
        <v>0.20037314992072</v>
      </c>
      <c r="E48" s="11">
        <v>0.321859082063365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0.41246701391996998</v>
      </c>
      <c r="D49" s="11">
        <v>0.33076101543182301</v>
      </c>
      <c r="E49" s="11">
        <v>0.49929820215456799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0.24340584740152199</v>
      </c>
      <c r="D50" s="11">
        <v>0.178418053522161</v>
      </c>
      <c r="E50" s="11">
        <v>0.322765555617191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0.36726886127721597</v>
      </c>
      <c r="D51" s="11">
        <v>0.31861964850242502</v>
      </c>
      <c r="E51" s="11">
        <v>0.41878082399240601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0.458493575298898</v>
      </c>
      <c r="D52" s="11">
        <v>0.36511881309701699</v>
      </c>
      <c r="E52" s="11">
        <v>0.55487747802534204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0.32027265197252602</v>
      </c>
      <c r="D53" s="11">
        <v>0.25230958522916602</v>
      </c>
      <c r="E53" s="11">
        <v>0.39682643077692298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0.24143451057614701</v>
      </c>
      <c r="D54" s="11">
        <v>0.14640917384789501</v>
      </c>
      <c r="E54" s="11">
        <v>0.37130671600124698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0.14171228435355601</v>
      </c>
      <c r="D55" s="11">
        <v>8.7044104723773899E-2</v>
      </c>
      <c r="E55" s="11">
        <v>0.22235266011725099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0.22913100162832101</v>
      </c>
      <c r="D56" s="11">
        <v>0.162317208390516</v>
      </c>
      <c r="E56" s="11">
        <v>0.31316538399305299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0.25712302021105499</v>
      </c>
      <c r="D57" s="11">
        <v>0.20396079688646301</v>
      </c>
      <c r="E57" s="11">
        <v>0.31859611800063098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0.406327853482079</v>
      </c>
      <c r="D58" s="11">
        <v>0.34820210557343101</v>
      </c>
      <c r="E58" s="11">
        <v>0.46720159521244697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0.51255245924129</v>
      </c>
      <c r="D59" s="11">
        <v>0.429283558584444</v>
      </c>
      <c r="E59" s="11">
        <v>0.59513042106732605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0.1583485238049</v>
      </c>
      <c r="D60" s="11">
        <v>0.107516698517896</v>
      </c>
      <c r="E60" s="11">
        <v>0.227097498714704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0.13223850169512399</v>
      </c>
      <c r="D61" s="11">
        <v>9.2904136964525999E-2</v>
      </c>
      <c r="E61" s="11">
        <v>0.18483310276730799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1.1229129130350001E-2</v>
      </c>
      <c r="D62" s="11">
        <v>3.9247390760922497E-3</v>
      </c>
      <c r="E62" s="11">
        <v>3.1695254945138501E-2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8.8573019139537995E-2</v>
      </c>
      <c r="D63" s="11">
        <v>4.9084835745015598E-2</v>
      </c>
      <c r="E63" s="11">
        <v>0.15466210132249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0.60724612255278099</v>
      </c>
      <c r="D64" s="11">
        <v>0.54283839259199296</v>
      </c>
      <c r="E64" s="11">
        <v>0.66812732268878205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0.31402010228544602</v>
      </c>
      <c r="D65" s="11">
        <v>0.246045921939475</v>
      </c>
      <c r="E65" s="11">
        <v>0.39103365549427499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0.31871099043004802</v>
      </c>
      <c r="D66" s="11">
        <v>0.25406829364662298</v>
      </c>
      <c r="E66" s="11">
        <v>0.39117571109570498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0.26046523980706099</v>
      </c>
      <c r="D67" s="11">
        <v>0.208089012728292</v>
      </c>
      <c r="E67" s="11">
        <v>0.32068607309511199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0.103180084353878</v>
      </c>
      <c r="D68" s="11">
        <v>6.7658723841368298E-2</v>
      </c>
      <c r="E68" s="11">
        <v>0.154264783388185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0.16212745668574299</v>
      </c>
      <c r="D69" s="11">
        <v>0.107434361277506</v>
      </c>
      <c r="E69" s="11">
        <v>0.23726257338793899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7.1475746013015998E-2</v>
      </c>
      <c r="D70" s="11">
        <v>4.21513637692024E-2</v>
      </c>
      <c r="E70" s="11">
        <v>0.11867331252883501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0.509087409327592</v>
      </c>
      <c r="D71" s="11">
        <v>0.43124227045486402</v>
      </c>
      <c r="E71" s="11">
        <v>0.58649433558154596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0.28563124400175999</v>
      </c>
      <c r="D72" s="11">
        <v>0.22602791047543899</v>
      </c>
      <c r="E72" s="11">
        <v>0.35376782200897899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0.43271024399826002</v>
      </c>
      <c r="D73" s="11">
        <v>0.36426019923367903</v>
      </c>
      <c r="E73" s="11">
        <v>0.50382921155761695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4.8295095690437002E-3</v>
      </c>
      <c r="D74" s="11">
        <v>1.5343440988688701E-3</v>
      </c>
      <c r="E74" s="11">
        <v>1.5094406803467301E-2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0.46151012070956798</v>
      </c>
      <c r="D75" s="11">
        <v>0.374940691804175</v>
      </c>
      <c r="E75" s="11">
        <v>0.550464896767901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0.23241974213834299</v>
      </c>
      <c r="D76" s="11">
        <v>0.18306626123779501</v>
      </c>
      <c r="E76" s="11">
        <v>0.29034968443602799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0.386471083995513</v>
      </c>
      <c r="D77" s="11">
        <v>0.31157694804858699</v>
      </c>
      <c r="E77" s="11">
        <v>0.46715151347947997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0.17787553615524401</v>
      </c>
      <c r="D78" s="11">
        <v>0.135777854766121</v>
      </c>
      <c r="E78" s="11">
        <v>0.229558515809796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0.25874771002804198</v>
      </c>
      <c r="D79" s="11">
        <v>0.21326997368457701</v>
      </c>
      <c r="E79" s="11">
        <v>0.31010065160942502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0.32582970566492903</v>
      </c>
      <c r="D80" s="11">
        <v>0.26369842323195603</v>
      </c>
      <c r="E80" s="11">
        <v>0.39475164173196098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0.38307947236871898</v>
      </c>
      <c r="D81" s="11">
        <v>0.309681253968214</v>
      </c>
      <c r="E81" s="11">
        <v>0.46222571343775498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0.54036827731499104</v>
      </c>
      <c r="D82" s="11">
        <v>0.42565932385279898</v>
      </c>
      <c r="E82" s="11">
        <v>0.65095373358285702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0.21829629945214499</v>
      </c>
      <c r="D83" s="11">
        <v>0.17835661464719299</v>
      </c>
      <c r="E83" s="11">
        <v>0.26430275228219802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0.43857838934646198</v>
      </c>
      <c r="D84" s="11">
        <v>0.365354734526257</v>
      </c>
      <c r="E84" s="11">
        <v>0.51457843165366501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9.7305093243064703E-2</v>
      </c>
      <c r="D85" s="11">
        <v>7.3479435295891696E-2</v>
      </c>
      <c r="E85" s="11">
        <v>0.127790669034891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0.30833140318591601</v>
      </c>
      <c r="D86" s="11">
        <v>0.25004215467427598</v>
      </c>
      <c r="E86" s="11">
        <v>0.373442614950041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5.0362163349299003E-3</v>
      </c>
      <c r="D87" s="11">
        <v>6.6153221916709099E-4</v>
      </c>
      <c r="E87" s="11">
        <v>3.7261815450016202E-2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0.13611908295439501</v>
      </c>
      <c r="D88" s="11">
        <v>8.6589806973622799E-2</v>
      </c>
      <c r="E88" s="11">
        <v>0.207541851001566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7.0219173630613196E-2</v>
      </c>
      <c r="D89" s="27">
        <v>5.49949378293456E-2</v>
      </c>
      <c r="E89" s="27">
        <v>8.9259851117938202E-2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</v>
      </c>
      <c r="D90" s="11"/>
      <c r="E90" s="11"/>
      <c r="F90" s="15" t="s">
        <v>94</v>
      </c>
    </row>
    <row r="91" spans="1:6" x14ac:dyDescent="0.25">
      <c r="A91" s="12" t="s">
        <v>180</v>
      </c>
      <c r="B91" t="s">
        <v>182</v>
      </c>
      <c r="C91" s="8">
        <v>4.0725972201306098E-3</v>
      </c>
      <c r="D91" s="11">
        <v>4.9617887610463004E-4</v>
      </c>
      <c r="E91" s="11">
        <v>3.2587093134125902E-2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0.18361018057627701</v>
      </c>
      <c r="D92" s="11">
        <v>0.11241701431524399</v>
      </c>
      <c r="E92" s="11">
        <v>0.28539263653187402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1.7409383057031099E-2</v>
      </c>
      <c r="D93" s="11">
        <v>5.7151032244402902E-3</v>
      </c>
      <c r="E93" s="11">
        <v>5.1786259701579899E-2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6.5942015139492202E-2</v>
      </c>
      <c r="D94" s="11">
        <v>3.4185583926492603E-2</v>
      </c>
      <c r="E94" s="11">
        <v>0.123428333305814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4.2866068257219701E-3</v>
      </c>
      <c r="D95" s="11">
        <v>4.9954020708870104E-4</v>
      </c>
      <c r="E95" s="11">
        <v>3.5756727989332902E-2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0.101347243657155</v>
      </c>
      <c r="D96" s="11">
        <v>7.13257284805425E-2</v>
      </c>
      <c r="E96" s="11">
        <v>0.14207188984904401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1.6139882033543301E-2</v>
      </c>
      <c r="D97" s="11">
        <v>6.1013620404578098E-3</v>
      </c>
      <c r="E97" s="11">
        <v>4.1996805482251202E-2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8.0368384854935401E-2</v>
      </c>
      <c r="D98" s="11">
        <v>4.8464773146040502E-2</v>
      </c>
      <c r="E98" s="11">
        <v>0.13039564519618699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3.8084213153024701E-3</v>
      </c>
      <c r="D99" s="11">
        <v>4.9267107655044402E-4</v>
      </c>
      <c r="E99" s="11">
        <v>2.8796737724856601E-2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2.1934809052950199E-2</v>
      </c>
      <c r="D100" s="11">
        <v>9.1686145793864002E-3</v>
      </c>
      <c r="E100" s="11">
        <v>5.1551567134101903E-2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6.2443885782842601E-2</v>
      </c>
      <c r="D101" s="27">
        <v>5.1699831406288102E-2</v>
      </c>
      <c r="E101" s="27">
        <v>7.52435649298452E-2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</v>
      </c>
      <c r="D102" s="11"/>
      <c r="E102" s="11"/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1.9224163056472201E-2</v>
      </c>
      <c r="D103" s="11">
        <v>8.3502342772645705E-3</v>
      </c>
      <c r="E103" s="11">
        <v>4.3635356898374701E-2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6.6455795876575893E-2</v>
      </c>
      <c r="D104" s="11">
        <v>4.4955644568231798E-2</v>
      </c>
      <c r="E104" s="11">
        <v>9.7192029496603896E-2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1.29890600992402E-2</v>
      </c>
      <c r="D105" s="11">
        <v>5.6734748382662303E-3</v>
      </c>
      <c r="E105" s="11">
        <v>2.9458163788254201E-2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2.6736719062464099E-2</v>
      </c>
      <c r="D106" s="11">
        <v>1.41065770705028E-2</v>
      </c>
      <c r="E106" s="11">
        <v>5.01004419600155E-2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2.3526137263673901E-2</v>
      </c>
      <c r="D107" s="11">
        <v>9.8077409391331104E-3</v>
      </c>
      <c r="E107" s="11">
        <v>5.5360096103909601E-2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5.6813371971510103E-2</v>
      </c>
      <c r="D108" s="11">
        <v>2.8009794474955201E-2</v>
      </c>
      <c r="E108" s="11">
        <v>0.111828994597578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4.7361002774878203E-2</v>
      </c>
      <c r="D109" s="11">
        <v>2.7078941182800301E-2</v>
      </c>
      <c r="E109" s="11">
        <v>8.1560787256984194E-2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0.107583950012067</v>
      </c>
      <c r="D110" s="11">
        <v>8.2222205351627206E-2</v>
      </c>
      <c r="E110" s="11">
        <v>0.13957888111917799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5.3519281276667101E-2</v>
      </c>
      <c r="D111" s="27">
        <v>3.8128257530077397E-2</v>
      </c>
      <c r="E111" s="27">
        <v>7.4641002362568695E-2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4.5740888890862296E-3</v>
      </c>
      <c r="D112" s="11">
        <v>5.6390510737079505E-4</v>
      </c>
      <c r="E112" s="11">
        <v>3.6073176376446602E-2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7.7319970245054798E-2</v>
      </c>
      <c r="D113" s="11">
        <v>5.2527779597884398E-2</v>
      </c>
      <c r="E113" s="11">
        <v>0.112425165830214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2.6855132418556402E-2</v>
      </c>
      <c r="D114" s="11">
        <v>1.33163020991335E-2</v>
      </c>
      <c r="E114" s="11">
        <v>5.3413870985779398E-2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4.8682296124969097E-2</v>
      </c>
      <c r="D115" s="11">
        <v>2.0586911227049601E-2</v>
      </c>
      <c r="E115" s="11">
        <v>0.110783067283051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1.7309368919462699E-2</v>
      </c>
      <c r="D116" s="11">
        <v>5.6481974120589102E-3</v>
      </c>
      <c r="E116" s="11">
        <v>5.1791996429867801E-2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1.4006526345009001E-2</v>
      </c>
      <c r="D118" s="11">
        <v>4.9459453074255401E-3</v>
      </c>
      <c r="E118" s="11">
        <v>3.9014582680575102E-2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0.14036705159402299</v>
      </c>
      <c r="D120" s="27">
        <v>0.12486587561474</v>
      </c>
      <c r="E120" s="27">
        <v>0.157446370899921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5.1683866747491702E-2</v>
      </c>
      <c r="D121" s="11">
        <v>2.77606260825825E-2</v>
      </c>
      <c r="E121" s="11">
        <v>9.4225363632825507E-2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0.151637774647982</v>
      </c>
      <c r="D122" s="11">
        <v>0.11185375471192199</v>
      </c>
      <c r="E122" s="11">
        <v>0.20234822993437401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0.100042059957307</v>
      </c>
      <c r="D123" s="11">
        <v>7.2552390851575804E-2</v>
      </c>
      <c r="E123" s="11">
        <v>0.13641539219353799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0.20230162686960301</v>
      </c>
      <c r="D124" s="11">
        <v>0.144953352079671</v>
      </c>
      <c r="E124" s="11">
        <v>0.275040490890893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2.40067632468478E-2</v>
      </c>
      <c r="D125" s="11">
        <v>7.6006322045734497E-3</v>
      </c>
      <c r="E125" s="11">
        <v>7.3213327223567798E-2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0.151821331354521</v>
      </c>
      <c r="D126" s="11">
        <v>0.11575690784300401</v>
      </c>
      <c r="E126" s="11">
        <v>0.19662326687328399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0.125614265576485</v>
      </c>
      <c r="D127" s="11">
        <v>8.0118450080904499E-2</v>
      </c>
      <c r="E127" s="11">
        <v>0.19156504016949399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6.5678518976865496E-2</v>
      </c>
      <c r="D128" s="11">
        <v>4.5254113391592903E-2</v>
      </c>
      <c r="E128" s="11">
        <v>9.4409486227537004E-2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0.26853856854571401</v>
      </c>
      <c r="D129" s="11">
        <v>0.20383672224532001</v>
      </c>
      <c r="E129" s="11">
        <v>0.344881581249532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0.107625732179724</v>
      </c>
      <c r="D130" s="11">
        <v>7.8116878234895507E-2</v>
      </c>
      <c r="E130" s="11">
        <v>0.14651009035396001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4.0523693699981697E-2</v>
      </c>
      <c r="D131" s="11">
        <v>2.2973719587747701E-2</v>
      </c>
      <c r="E131" s="11">
        <v>7.0512788204484297E-2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2.6928244129775701E-2</v>
      </c>
      <c r="D132" s="27">
        <v>1.87134981918771E-2</v>
      </c>
      <c r="E132" s="27">
        <v>3.8607178042088498E-2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7.0485236111515498E-2</v>
      </c>
      <c r="D133" s="11">
        <v>3.6219940980096697E-2</v>
      </c>
      <c r="E133" s="11">
        <v>0.13270327413807301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1.45077068992461E-2</v>
      </c>
      <c r="D134" s="11">
        <v>4.6354935156905901E-3</v>
      </c>
      <c r="E134" s="11">
        <v>4.4465543580754899E-2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1.6706498338428799E-2</v>
      </c>
      <c r="D135" s="11">
        <v>4.0056746577410603E-3</v>
      </c>
      <c r="E135" s="11">
        <v>6.6970147598486601E-2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3.3262291763642003E-2</v>
      </c>
      <c r="D136" s="11">
        <v>1.2381296475153101E-2</v>
      </c>
      <c r="E136" s="11">
        <v>8.6282395675410795E-2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1.3638476289181301E-2</v>
      </c>
      <c r="D137" s="11">
        <v>3.1131845058812099E-3</v>
      </c>
      <c r="E137" s="11">
        <v>5.7689213073667499E-2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3.0026836678096799E-2</v>
      </c>
      <c r="D138" s="11">
        <v>1.40625318826264E-2</v>
      </c>
      <c r="E138" s="11">
        <v>6.2957145766245406E-2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6.9486523497593704E-3</v>
      </c>
      <c r="D139" s="11">
        <v>8.5290546565121501E-4</v>
      </c>
      <c r="E139" s="11">
        <v>5.4245616908519999E-2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3.2545615313749499E-2</v>
      </c>
      <c r="D140" s="11">
        <v>9.8534227677492502E-3</v>
      </c>
      <c r="E140" s="11">
        <v>0.102108144640411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2.3005293319211102E-2</v>
      </c>
      <c r="D141" s="11">
        <v>1.1488021591599999E-2</v>
      </c>
      <c r="E141" s="11">
        <v>4.5537250531815399E-2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7.7248663312832703E-3</v>
      </c>
      <c r="D142" s="11">
        <v>9.7987977924251894E-4</v>
      </c>
      <c r="E142" s="11">
        <v>5.8194304492612002E-2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1.31230610899592E-2</v>
      </c>
      <c r="D143" s="11">
        <v>3.0364400722938298E-3</v>
      </c>
      <c r="E143" s="11">
        <v>5.4871845963349999E-2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1.8105405109358898E-2</v>
      </c>
      <c r="D144" s="11">
        <v>5.28172711547147E-3</v>
      </c>
      <c r="E144" s="11">
        <v>6.01804415738669E-2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5.7773832405398302E-2</v>
      </c>
      <c r="D145" s="27">
        <v>4.2005222286820999E-2</v>
      </c>
      <c r="E145" s="27">
        <v>7.8973939876200105E-2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1.4651142486592701E-2</v>
      </c>
      <c r="D146" s="11">
        <v>5.2926312729066304E-3</v>
      </c>
      <c r="E146" s="11">
        <v>3.9893845329479198E-2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0</v>
      </c>
      <c r="D147" s="11"/>
      <c r="E147" s="11"/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8.8105037181954605E-3</v>
      </c>
      <c r="D148" s="11">
        <v>1.0912804565644601E-3</v>
      </c>
      <c r="E148" s="11">
        <v>6.74453211909498E-2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1.54706765693672E-2</v>
      </c>
      <c r="D149" s="11">
        <v>4.63255275396074E-3</v>
      </c>
      <c r="E149" s="11">
        <v>5.0381768254614899E-2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7.7558558114536505E-2</v>
      </c>
      <c r="D150" s="11">
        <v>5.51071794801236E-2</v>
      </c>
      <c r="E150" s="11">
        <v>0.10811036282247299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9.1707152504774403E-2</v>
      </c>
      <c r="D151" s="27">
        <v>7.3583130185777806E-2</v>
      </c>
      <c r="E151" s="27">
        <v>0.11374713753874199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</v>
      </c>
      <c r="D152" s="11"/>
      <c r="E152" s="11"/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4.9315344069322302E-2</v>
      </c>
      <c r="D153" s="11">
        <v>1.9940989016211101E-2</v>
      </c>
      <c r="E153" s="11">
        <v>0.11680306785509401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4.0622995594676803E-2</v>
      </c>
      <c r="D154" s="11">
        <v>2.1223287276287701E-2</v>
      </c>
      <c r="E154" s="11">
        <v>7.6371867459749707E-2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7.5401705284475207E-2</v>
      </c>
      <c r="D155" s="11">
        <v>4.8659397531571398E-2</v>
      </c>
      <c r="E155" s="11">
        <v>0.115063498319599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0.14254228486862999</v>
      </c>
      <c r="D156" s="11">
        <v>0.107894566538786</v>
      </c>
      <c r="E156" s="11">
        <v>0.18599654096773799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5.6691643980976902E-3</v>
      </c>
      <c r="D157" s="11">
        <v>1.2935054622321401E-3</v>
      </c>
      <c r="E157" s="11">
        <v>2.4483885607739699E-2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2.6602118163968399E-2</v>
      </c>
      <c r="D158" s="11">
        <v>9.2135585675123897E-3</v>
      </c>
      <c r="E158" s="11">
        <v>7.4345266562305196E-2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0</v>
      </c>
      <c r="D159" s="27"/>
      <c r="E159" s="27"/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</v>
      </c>
      <c r="D160" s="11"/>
      <c r="E160" s="11"/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</v>
      </c>
      <c r="D161" s="11"/>
      <c r="E161" s="11"/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1.47066483078271E-3</v>
      </c>
      <c r="D162" s="27">
        <v>2.77251738116057E-4</v>
      </c>
      <c r="E162" s="27">
        <v>7.7611713571053998E-3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2.2845682074154401E-3</v>
      </c>
      <c r="D163" s="11">
        <v>2.9494503257699098E-4</v>
      </c>
      <c r="E163" s="11">
        <v>1.7461251472584201E-2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1.3200964680274399E-3</v>
      </c>
      <c r="D164" s="10">
        <v>1.81244968632789E-4</v>
      </c>
      <c r="E164" s="10">
        <v>9.5465860164048403E-3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39</v>
      </c>
    </row>
    <row r="3" spans="1:6" x14ac:dyDescent="0.25">
      <c r="A3" s="1" t="s">
        <v>288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5.3934795131161999E-2</v>
      </c>
      <c r="D12" s="23">
        <v>5.0947880853750897E-2</v>
      </c>
      <c r="E12" s="23">
        <v>5.7086289593922299E-2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6.1395147775790603E-2</v>
      </c>
      <c r="D13" s="27">
        <v>4.7250135697743702E-2</v>
      </c>
      <c r="E13" s="27">
        <v>7.9421682856375006E-2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6.0866940030178597E-2</v>
      </c>
      <c r="D14" s="11">
        <v>4.6929013043761902E-2</v>
      </c>
      <c r="E14" s="11">
        <v>7.8603030033798094E-2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6.2194561133566903E-2</v>
      </c>
      <c r="D15" s="27">
        <v>4.8286508255001297E-2</v>
      </c>
      <c r="E15" s="27">
        <v>7.9772795893115603E-2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0.11929385513075</v>
      </c>
      <c r="D16" s="11">
        <v>8.9038500876006205E-2</v>
      </c>
      <c r="E16" s="11">
        <v>0.15804634716473401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3.1810586732231097E-2</v>
      </c>
      <c r="D17" s="11">
        <v>2.0290432615065999E-2</v>
      </c>
      <c r="E17" s="11">
        <v>4.9540713899834797E-2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3.55160599166486E-2</v>
      </c>
      <c r="D18" s="11">
        <v>1.50434753930314E-2</v>
      </c>
      <c r="E18" s="11">
        <v>8.1543100651402398E-2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5.1376770376154901E-2</v>
      </c>
      <c r="D19" s="27">
        <v>3.8696133951342797E-2</v>
      </c>
      <c r="E19" s="27">
        <v>6.7919229355328306E-2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5.3480519587710898E-2</v>
      </c>
      <c r="D20" s="11">
        <v>3.75658463613016E-2</v>
      </c>
      <c r="E20" s="11">
        <v>7.5607742368744596E-2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5.5213978987909897E-2</v>
      </c>
      <c r="D21" s="11">
        <v>3.3728711150562599E-2</v>
      </c>
      <c r="E21" s="11">
        <v>8.9123082601837697E-2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1.22728984418248E-2</v>
      </c>
      <c r="D22" s="11">
        <v>3.4451097583213801E-3</v>
      </c>
      <c r="E22" s="11">
        <v>4.2750731049335203E-2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2.6942183939137498E-2</v>
      </c>
      <c r="D23" s="27">
        <v>1.7714098396552701E-2</v>
      </c>
      <c r="E23" s="27">
        <v>4.0778033336558002E-2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5.7442597112949002E-2</v>
      </c>
      <c r="D24" s="11">
        <v>2.81379766005132E-2</v>
      </c>
      <c r="E24" s="11">
        <v>0.11369641488936701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2.2456810471561499E-2</v>
      </c>
      <c r="D25" s="11">
        <v>1.2183885555869E-2</v>
      </c>
      <c r="E25" s="11">
        <v>4.1031634291032799E-2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3.5349207654173903E-2</v>
      </c>
      <c r="D26" s="11">
        <v>1.9562909994118201E-2</v>
      </c>
      <c r="E26" s="11">
        <v>6.3054994543143103E-2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2.4427223589342999E-2</v>
      </c>
      <c r="D27" s="27">
        <v>1.68089521556293E-2</v>
      </c>
      <c r="E27" s="27">
        <v>3.5374073571437903E-2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3.2513024848260998E-2</v>
      </c>
      <c r="D28" s="11">
        <v>1.7666922845020399E-2</v>
      </c>
      <c r="E28" s="11">
        <v>5.9084424670230402E-2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1.4590328596108899E-3</v>
      </c>
      <c r="D29" s="11">
        <v>1.8851429053245899E-4</v>
      </c>
      <c r="E29" s="11">
        <v>1.11964980970908E-2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1.65048536973725E-2</v>
      </c>
      <c r="D30" s="11">
        <v>8.4620807994837503E-3</v>
      </c>
      <c r="E30" s="11">
        <v>3.1945585016830903E-2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3.1100414424109601E-2</v>
      </c>
      <c r="D31" s="11">
        <v>1.18284673339867E-2</v>
      </c>
      <c r="E31" s="11">
        <v>7.9253550707622702E-2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2.8032133804994301E-2</v>
      </c>
      <c r="D32" s="11">
        <v>1.52752061407554E-2</v>
      </c>
      <c r="E32" s="11">
        <v>5.0892267971096299E-2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3.9902739726900699E-2</v>
      </c>
      <c r="D33" s="27">
        <v>3.34259357873576E-2</v>
      </c>
      <c r="E33" s="27">
        <v>4.7572759251342002E-2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4.4469651066116E-2</v>
      </c>
      <c r="D34" s="11">
        <v>2.5788914411767502E-2</v>
      </c>
      <c r="E34" s="11">
        <v>7.56316453007157E-2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3.2391893263658399E-2</v>
      </c>
      <c r="D35" s="11">
        <v>1.7766067096334701E-2</v>
      </c>
      <c r="E35" s="11">
        <v>5.83431627732817E-2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3.2436260690569998E-2</v>
      </c>
      <c r="D36" s="11">
        <v>1.23232620969771E-2</v>
      </c>
      <c r="E36" s="11">
        <v>8.26297061860084E-2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1.5548978792607301E-2</v>
      </c>
      <c r="D37" s="11">
        <v>5.6633749231489597E-3</v>
      </c>
      <c r="E37" s="11">
        <v>4.1962017932201501E-2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5.2064619460511802E-2</v>
      </c>
      <c r="D38" s="11">
        <v>3.10139666801444E-2</v>
      </c>
      <c r="E38" s="11">
        <v>8.61332815399488E-2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4.19269999779271E-2</v>
      </c>
      <c r="D39" s="11">
        <v>2.02961597485227E-2</v>
      </c>
      <c r="E39" s="11">
        <v>8.4619948320771299E-2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4.0820251555258702E-2</v>
      </c>
      <c r="D40" s="11">
        <v>2.69433856426411E-2</v>
      </c>
      <c r="E40" s="11">
        <v>6.1393295450152097E-2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3.8076754671529399E-2</v>
      </c>
      <c r="D41" s="11">
        <v>1.9518799647191401E-2</v>
      </c>
      <c r="E41" s="11">
        <v>7.2966046824983297E-2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5.3121423289745999E-2</v>
      </c>
      <c r="D42" s="11">
        <v>3.1948224954437401E-2</v>
      </c>
      <c r="E42" s="11">
        <v>8.7064803944375893E-2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3.6825372102271201E-2</v>
      </c>
      <c r="D43" s="11">
        <v>2.1779479329579601E-2</v>
      </c>
      <c r="E43" s="11">
        <v>6.1610753248830301E-2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2.84670502432742E-2</v>
      </c>
      <c r="D44" s="11">
        <v>1.63725131835698E-2</v>
      </c>
      <c r="E44" s="11">
        <v>4.9050413019462301E-2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4.1671494416713098E-2</v>
      </c>
      <c r="D45" s="11">
        <v>2.8561102766223399E-2</v>
      </c>
      <c r="E45" s="11">
        <v>6.0425607675379002E-2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7.3187405183636894E-2</v>
      </c>
      <c r="D46" s="27">
        <v>6.7628521638017094E-2</v>
      </c>
      <c r="E46" s="27">
        <v>7.9164418142404699E-2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3.5049952305280699E-2</v>
      </c>
      <c r="D47" s="11">
        <v>1.7062030032948001E-2</v>
      </c>
      <c r="E47" s="11">
        <v>7.0639077039333698E-2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7.0847083738243194E-2</v>
      </c>
      <c r="D48" s="11">
        <v>4.5600239785963601E-2</v>
      </c>
      <c r="E48" s="11">
        <v>0.108483157039481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0.120457768104415</v>
      </c>
      <c r="D49" s="11">
        <v>6.9507016608489694E-2</v>
      </c>
      <c r="E49" s="11">
        <v>0.20070115418998499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6.8697607397124397E-2</v>
      </c>
      <c r="D50" s="11">
        <v>3.9616116079281401E-2</v>
      </c>
      <c r="E50" s="11">
        <v>0.11653683070260901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9.4219620526204695E-2</v>
      </c>
      <c r="D51" s="11">
        <v>7.0581515031208297E-2</v>
      </c>
      <c r="E51" s="11">
        <v>0.124711985793886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0.110874887859042</v>
      </c>
      <c r="D52" s="11">
        <v>6.7819644876254401E-2</v>
      </c>
      <c r="E52" s="11">
        <v>0.17610007218385501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0.11176458755412</v>
      </c>
      <c r="D53" s="11">
        <v>7.7600100687623505E-2</v>
      </c>
      <c r="E53" s="11">
        <v>0.15838765573709199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5.0667215688794703E-2</v>
      </c>
      <c r="D54" s="11">
        <v>2.0780382922272099E-2</v>
      </c>
      <c r="E54" s="11">
        <v>0.118343183775539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8.7147860592915904E-2</v>
      </c>
      <c r="D55" s="11">
        <v>4.46317232115555E-2</v>
      </c>
      <c r="E55" s="11">
        <v>0.16324442559702901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8.9732717887501798E-2</v>
      </c>
      <c r="D56" s="11">
        <v>5.9835657007466597E-2</v>
      </c>
      <c r="E56" s="11">
        <v>0.132463240714259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3.9357296657656998E-2</v>
      </c>
      <c r="D57" s="11">
        <v>2.4037141341083701E-2</v>
      </c>
      <c r="E57" s="11">
        <v>6.3803462492867904E-2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8.9858773861588095E-2</v>
      </c>
      <c r="D58" s="11">
        <v>5.7678293210820797E-2</v>
      </c>
      <c r="E58" s="11">
        <v>0.13737623685933301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0.13901227463621799</v>
      </c>
      <c r="D59" s="11">
        <v>9.0594340848701896E-2</v>
      </c>
      <c r="E59" s="11">
        <v>0.20740540454840301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4.3698501307125E-2</v>
      </c>
      <c r="D60" s="11">
        <v>2.37534064045593E-2</v>
      </c>
      <c r="E60" s="11">
        <v>7.9035119449399796E-2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4.94864984443594E-2</v>
      </c>
      <c r="D61" s="11">
        <v>2.8916220059912401E-2</v>
      </c>
      <c r="E61" s="11">
        <v>8.3432719335136296E-2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8.1240959315224699E-3</v>
      </c>
      <c r="D62" s="11">
        <v>2.03276413219636E-3</v>
      </c>
      <c r="E62" s="11">
        <v>3.1885371606298001E-2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6.5193948846274403E-3</v>
      </c>
      <c r="D63" s="11">
        <v>1.47049050291026E-3</v>
      </c>
      <c r="E63" s="11">
        <v>2.8410398576380998E-2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0.181645191988517</v>
      </c>
      <c r="D64" s="11">
        <v>0.142964479200723</v>
      </c>
      <c r="E64" s="11">
        <v>0.22800715998995499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7.9322660438363599E-2</v>
      </c>
      <c r="D65" s="11">
        <v>4.7357602798709902E-2</v>
      </c>
      <c r="E65" s="11">
        <v>0.12992078204454699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8.4931972251970494E-2</v>
      </c>
      <c r="D66" s="11">
        <v>5.5662438512577503E-2</v>
      </c>
      <c r="E66" s="11">
        <v>0.12751433018330999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3.9757061579629903E-2</v>
      </c>
      <c r="D67" s="11">
        <v>2.4555828845573099E-2</v>
      </c>
      <c r="E67" s="11">
        <v>6.37535423494964E-2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4.7315185158356803E-2</v>
      </c>
      <c r="D68" s="11">
        <v>2.6160410427754101E-2</v>
      </c>
      <c r="E68" s="11">
        <v>8.4099563333049104E-2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1.75303949940816E-2</v>
      </c>
      <c r="D69" s="11">
        <v>6.2832082725581802E-3</v>
      </c>
      <c r="E69" s="11">
        <v>4.7939224294665003E-2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2.86778137446808E-2</v>
      </c>
      <c r="D70" s="11">
        <v>1.3670738957000101E-2</v>
      </c>
      <c r="E70" s="11">
        <v>5.9170637957326598E-2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8.9739030117423901E-2</v>
      </c>
      <c r="D71" s="11">
        <v>5.9065958669304502E-2</v>
      </c>
      <c r="E71" s="11">
        <v>0.13407106932957799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7.5154444388135302E-2</v>
      </c>
      <c r="D72" s="11">
        <v>4.30682595877276E-2</v>
      </c>
      <c r="E72" s="11">
        <v>0.127948880654882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6.4180392442711107E-2</v>
      </c>
      <c r="D73" s="11">
        <v>4.1248027062089097E-2</v>
      </c>
      <c r="E73" s="11">
        <v>9.8551751093129594E-2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1.30821077167898E-2</v>
      </c>
      <c r="D74" s="11">
        <v>5.5933735411284298E-3</v>
      </c>
      <c r="E74" s="11">
        <v>3.0291770893441799E-2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0.115431896070538</v>
      </c>
      <c r="D75" s="11">
        <v>7.22229288688718E-2</v>
      </c>
      <c r="E75" s="11">
        <v>0.17949042987822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4.3820173826621303E-2</v>
      </c>
      <c r="D76" s="11">
        <v>2.5749487242845499E-2</v>
      </c>
      <c r="E76" s="11">
        <v>7.3614418158899506E-2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6.0186433328712097E-2</v>
      </c>
      <c r="D77" s="11">
        <v>3.6778724472887402E-2</v>
      </c>
      <c r="E77" s="11">
        <v>9.69917744887943E-2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7.4805209521182997E-2</v>
      </c>
      <c r="D78" s="11">
        <v>4.9276598613428299E-2</v>
      </c>
      <c r="E78" s="11">
        <v>0.112001313252877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8.4096936097853001E-2</v>
      </c>
      <c r="D79" s="11">
        <v>5.6921920575352197E-2</v>
      </c>
      <c r="E79" s="11">
        <v>0.12255953079083701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7.7633288691925401E-2</v>
      </c>
      <c r="D80" s="11">
        <v>5.0082293669574403E-2</v>
      </c>
      <c r="E80" s="11">
        <v>0.11845057320253501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0.116861288449488</v>
      </c>
      <c r="D81" s="11">
        <v>7.7557859743711502E-2</v>
      </c>
      <c r="E81" s="11">
        <v>0.17236059186535399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4.2458477467248699E-2</v>
      </c>
      <c r="D82" s="11">
        <v>1.6670159537483301E-2</v>
      </c>
      <c r="E82" s="11">
        <v>0.103924440790441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6.7995425509533206E-2</v>
      </c>
      <c r="D83" s="11">
        <v>4.5503361569441299E-2</v>
      </c>
      <c r="E83" s="11">
        <v>0.10043535187573201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9.4665333165854695E-2</v>
      </c>
      <c r="D84" s="11">
        <v>6.1239201271259897E-2</v>
      </c>
      <c r="E84" s="11">
        <v>0.143546568798013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0.158249235771732</v>
      </c>
      <c r="D85" s="11">
        <v>0.13249949389883101</v>
      </c>
      <c r="E85" s="11">
        <v>0.187919132924833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3.9324827139577599E-2</v>
      </c>
      <c r="D86" s="11">
        <v>2.1277100850087199E-2</v>
      </c>
      <c r="E86" s="11">
        <v>7.1561731576149104E-2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</v>
      </c>
      <c r="D87" s="11"/>
      <c r="E87" s="11"/>
      <c r="F87" s="15" t="s">
        <v>94</v>
      </c>
    </row>
    <row r="88" spans="1:6" x14ac:dyDescent="0.25">
      <c r="A88" s="12" t="s">
        <v>137</v>
      </c>
      <c r="B88" t="s">
        <v>179</v>
      </c>
      <c r="C88" s="8">
        <v>4.4678488507517003E-2</v>
      </c>
      <c r="D88" s="11">
        <v>2.5998651901242901E-2</v>
      </c>
      <c r="E88" s="11">
        <v>7.5736037508599696E-2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4.07286463443364E-2</v>
      </c>
      <c r="D89" s="27">
        <v>3.0625450149397299E-2</v>
      </c>
      <c r="E89" s="27">
        <v>5.3979244129632301E-2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3.60248026746414E-2</v>
      </c>
      <c r="D90" s="11">
        <v>9.3467476604780792E-3</v>
      </c>
      <c r="E90" s="11">
        <v>0.12893820482288601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5.9433239869574703E-2</v>
      </c>
      <c r="D92" s="11">
        <v>2.8754302149058102E-2</v>
      </c>
      <c r="E92" s="11">
        <v>0.11883950932744899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1.86035134102574E-2</v>
      </c>
      <c r="D93" s="11">
        <v>7.6730071311177104E-3</v>
      </c>
      <c r="E93" s="11">
        <v>4.4408140681177703E-2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9.5179236328752706E-2</v>
      </c>
      <c r="D94" s="11">
        <v>5.7426757351055797E-2</v>
      </c>
      <c r="E94" s="11">
        <v>0.153703175380484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5.3854281997254602E-2</v>
      </c>
      <c r="D96" s="11">
        <v>3.5004306082782599E-2</v>
      </c>
      <c r="E96" s="11">
        <v>8.1992574060343396E-2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1.5578290965571701E-2</v>
      </c>
      <c r="D97" s="11">
        <v>6.0123526893073901E-3</v>
      </c>
      <c r="E97" s="11">
        <v>3.9755359748883001E-2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4.3415304555101501E-2</v>
      </c>
      <c r="D98" s="11">
        <v>2.2402044622896699E-2</v>
      </c>
      <c r="E98" s="11">
        <v>8.2476229491443703E-2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0</v>
      </c>
      <c r="D99" s="11"/>
      <c r="E99" s="11"/>
      <c r="F99" s="15" t="s">
        <v>94</v>
      </c>
    </row>
    <row r="100" spans="1:6" x14ac:dyDescent="0.25">
      <c r="A100" s="12" t="s">
        <v>180</v>
      </c>
      <c r="B100" t="s">
        <v>191</v>
      </c>
      <c r="C100" s="8">
        <v>1.1306869438546001E-2</v>
      </c>
      <c r="D100" s="11">
        <v>4.0332003190930296E-3</v>
      </c>
      <c r="E100" s="11">
        <v>3.1286162273226899E-2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2.6775298183932799E-2</v>
      </c>
      <c r="D101" s="27">
        <v>2.0599899643721001E-2</v>
      </c>
      <c r="E101" s="27">
        <v>3.4736287821022699E-2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5.4598876452320397E-3</v>
      </c>
      <c r="D102" s="11">
        <v>1.30098017461508E-3</v>
      </c>
      <c r="E102" s="11">
        <v>2.2612751868774601E-2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1.61158888814695E-2</v>
      </c>
      <c r="D103" s="11">
        <v>7.9266019141613301E-3</v>
      </c>
      <c r="E103" s="11">
        <v>3.2488779835220999E-2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4.0708478654835498E-2</v>
      </c>
      <c r="D104" s="11">
        <v>2.4485737307136501E-2</v>
      </c>
      <c r="E104" s="11">
        <v>6.6941845777969605E-2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1.31611759232843E-2</v>
      </c>
      <c r="D105" s="11">
        <v>5.1696308050564899E-3</v>
      </c>
      <c r="E105" s="11">
        <v>3.3095579215582198E-2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1.0371707000044601E-2</v>
      </c>
      <c r="D106" s="11">
        <v>3.9742486957184704E-3</v>
      </c>
      <c r="E106" s="11">
        <v>2.6790339099899901E-2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4.0624088501500101E-2</v>
      </c>
      <c r="D107" s="11">
        <v>2.1045539886070299E-2</v>
      </c>
      <c r="E107" s="11">
        <v>7.6984133253287304E-2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2.4645683666790898E-2</v>
      </c>
      <c r="D108" s="11">
        <v>1.03432356958904E-2</v>
      </c>
      <c r="E108" s="11">
        <v>5.7574743516411897E-2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2.6862182370180301E-2</v>
      </c>
      <c r="D109" s="11">
        <v>1.0699189708212899E-2</v>
      </c>
      <c r="E109" s="11">
        <v>6.5817741813950406E-2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2.6306925923511498E-2</v>
      </c>
      <c r="D110" s="11">
        <v>1.6375507615389098E-2</v>
      </c>
      <c r="E110" s="11">
        <v>4.2004338271552602E-2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2.3640496601664798E-2</v>
      </c>
      <c r="D111" s="27">
        <v>1.53053071794106E-2</v>
      </c>
      <c r="E111" s="27">
        <v>3.6347429748903898E-2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</v>
      </c>
      <c r="D112" s="11"/>
      <c r="E112" s="11"/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3.3508539765161799E-2</v>
      </c>
      <c r="D113" s="11">
        <v>2.02328207953065E-2</v>
      </c>
      <c r="E113" s="11">
        <v>5.5006048096969198E-2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1.06057838996521E-2</v>
      </c>
      <c r="D114" s="11">
        <v>2.55387866518749E-3</v>
      </c>
      <c r="E114" s="11">
        <v>4.2950705937743597E-2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1.71351513015667E-2</v>
      </c>
      <c r="D115" s="11">
        <v>3.7084742651768399E-3</v>
      </c>
      <c r="E115" s="11">
        <v>7.5490262774523698E-2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1.91369028890125E-2</v>
      </c>
      <c r="D116" s="11">
        <v>6.4458791066928003E-3</v>
      </c>
      <c r="E116" s="11">
        <v>5.5420977873283303E-2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2.4602369747334901E-2</v>
      </c>
      <c r="D117" s="11">
        <v>3.86422068487649E-3</v>
      </c>
      <c r="E117" s="11">
        <v>0.14089437954909501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4.4247293923462602E-3</v>
      </c>
      <c r="D118" s="11">
        <v>1.04044826011905E-3</v>
      </c>
      <c r="E118" s="11">
        <v>1.8612014489059501E-2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5.3163560338254999E-2</v>
      </c>
      <c r="D120" s="27">
        <v>4.50182067874835E-2</v>
      </c>
      <c r="E120" s="27">
        <v>6.2685950431985202E-2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3.2703091048069399E-2</v>
      </c>
      <c r="D121" s="11">
        <v>1.7504258076458199E-2</v>
      </c>
      <c r="E121" s="11">
        <v>6.0289157366567397E-2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4.3898445163007303E-2</v>
      </c>
      <c r="D122" s="11">
        <v>2.7930121904949302E-2</v>
      </c>
      <c r="E122" s="11">
        <v>6.8354274444757807E-2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6.0626270705753903E-2</v>
      </c>
      <c r="D123" s="11">
        <v>3.9822057243230902E-2</v>
      </c>
      <c r="E123" s="11">
        <v>9.1266130100040102E-2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3.1891895677653201E-2</v>
      </c>
      <c r="D124" s="11">
        <v>1.5857766401768801E-2</v>
      </c>
      <c r="E124" s="11">
        <v>6.3099005113459394E-2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6.4019328490815694E-2</v>
      </c>
      <c r="D125" s="11">
        <v>3.6230888269057702E-2</v>
      </c>
      <c r="E125" s="11">
        <v>0.110673517819374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4.19824690519E-2</v>
      </c>
      <c r="D126" s="11">
        <v>2.4992446421384401E-2</v>
      </c>
      <c r="E126" s="11">
        <v>6.9696789080410604E-2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7.4329667045808998E-2</v>
      </c>
      <c r="D127" s="11">
        <v>5.2658470097511997E-2</v>
      </c>
      <c r="E127" s="11">
        <v>0.103940944076128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3.58056092627679E-2</v>
      </c>
      <c r="D128" s="11">
        <v>2.4031204324639E-2</v>
      </c>
      <c r="E128" s="11">
        <v>5.3035541850892799E-2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0.12886246105216601</v>
      </c>
      <c r="D129" s="11">
        <v>9.0362023227984603E-2</v>
      </c>
      <c r="E129" s="11">
        <v>0.18051150371687899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3.3417972897233097E-2</v>
      </c>
      <c r="D130" s="11">
        <v>1.9030922335606101E-2</v>
      </c>
      <c r="E130" s="11">
        <v>5.8037899253097498E-2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1.48743661914837E-2</v>
      </c>
      <c r="D131" s="11">
        <v>5.8554458566083996E-3</v>
      </c>
      <c r="E131" s="11">
        <v>3.7264083219444397E-2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1.6497819986614499E-2</v>
      </c>
      <c r="D132" s="27">
        <v>1.0559440557819599E-2</v>
      </c>
      <c r="E132" s="27">
        <v>2.5689096457970802E-2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9.3690211349565407E-3</v>
      </c>
      <c r="D133" s="11">
        <v>1.23798185276043E-3</v>
      </c>
      <c r="E133" s="11">
        <v>6.7305677472537601E-2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2.3013219946239699E-2</v>
      </c>
      <c r="D134" s="11">
        <v>8.2335136640817892E-3</v>
      </c>
      <c r="E134" s="11">
        <v>6.2647610509656407E-2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9.0723051434114799E-3</v>
      </c>
      <c r="D135" s="11">
        <v>1.1712679736488E-3</v>
      </c>
      <c r="E135" s="11">
        <v>6.6711691000977805E-2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4.4402439983857699E-3</v>
      </c>
      <c r="D136" s="11">
        <v>5.6717791344232295E-4</v>
      </c>
      <c r="E136" s="11">
        <v>3.3865002979168099E-2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0</v>
      </c>
      <c r="D137" s="11"/>
      <c r="E137" s="11"/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1.62777021798628E-2</v>
      </c>
      <c r="D138" s="11">
        <v>4.7686005575801101E-3</v>
      </c>
      <c r="E138" s="11">
        <v>5.40555067501527E-2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2.1238018860519198E-2</v>
      </c>
      <c r="D139" s="11">
        <v>6.83111137256913E-3</v>
      </c>
      <c r="E139" s="11">
        <v>6.4069200067590606E-2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3.5204742171292998E-2</v>
      </c>
      <c r="D140" s="11">
        <v>1.2055382642469E-2</v>
      </c>
      <c r="E140" s="11">
        <v>9.8380068238823407E-2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1.8321424754193301E-2</v>
      </c>
      <c r="D141" s="11">
        <v>9.0618104867815005E-3</v>
      </c>
      <c r="E141" s="11">
        <v>3.6692425953223702E-2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1.7070800190115299E-2</v>
      </c>
      <c r="D142" s="11">
        <v>5.4105365046213097E-3</v>
      </c>
      <c r="E142" s="11">
        <v>5.2532850645547503E-2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1.8019221777625698E-2</v>
      </c>
      <c r="D143" s="11">
        <v>4.1931274096754598E-3</v>
      </c>
      <c r="E143" s="11">
        <v>7.4044572434551301E-2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1.24750625202148E-2</v>
      </c>
      <c r="D144" s="11">
        <v>3.4230073987837201E-3</v>
      </c>
      <c r="E144" s="11">
        <v>4.4398584262524701E-2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3.4199335288282201E-2</v>
      </c>
      <c r="D145" s="27">
        <v>2.3429650940652101E-2</v>
      </c>
      <c r="E145" s="27">
        <v>4.9667644215922201E-2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1.7528139208777601E-2</v>
      </c>
      <c r="D146" s="11">
        <v>7.8646759846558896E-3</v>
      </c>
      <c r="E146" s="11">
        <v>3.8603270886313698E-2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1.21644276485579E-2</v>
      </c>
      <c r="D147" s="11">
        <v>2.2860946920557502E-3</v>
      </c>
      <c r="E147" s="11">
        <v>6.2071947566512402E-2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1.7150023021038002E-2</v>
      </c>
      <c r="D148" s="11">
        <v>1.9989364794581999E-3</v>
      </c>
      <c r="E148" s="11">
        <v>0.13195588362054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2.7470925303022701E-2</v>
      </c>
      <c r="D149" s="11">
        <v>7.9023444542600397E-3</v>
      </c>
      <c r="E149" s="11">
        <v>9.1049980819321599E-2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3.9496131961931101E-2</v>
      </c>
      <c r="D150" s="11">
        <v>2.5493825375664601E-2</v>
      </c>
      <c r="E150" s="11">
        <v>6.0709993246309699E-2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2.9362933905537899E-2</v>
      </c>
      <c r="D151" s="27">
        <v>2.08596045404674E-2</v>
      </c>
      <c r="E151" s="27">
        <v>4.1186800209848697E-2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1.5024722460137601E-2</v>
      </c>
      <c r="D152" s="11">
        <v>6.1101615772341999E-3</v>
      </c>
      <c r="E152" s="11">
        <v>3.6468162520537202E-2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1.5688459142302401E-2</v>
      </c>
      <c r="D153" s="11">
        <v>4.9006332124369697E-3</v>
      </c>
      <c r="E153" s="11">
        <v>4.9053044901399598E-2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1.7585257539023302E-2</v>
      </c>
      <c r="D154" s="11">
        <v>6.2150790124459896E-3</v>
      </c>
      <c r="E154" s="11">
        <v>4.87364966386723E-2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2.88981686223958E-2</v>
      </c>
      <c r="D155" s="11">
        <v>1.6623343219090599E-2</v>
      </c>
      <c r="E155" s="11">
        <v>4.9778027923089399E-2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3.6992066060002299E-2</v>
      </c>
      <c r="D156" s="11">
        <v>2.1836967264618298E-2</v>
      </c>
      <c r="E156" s="11">
        <v>6.1998328450066101E-2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8.9968762326525405E-3</v>
      </c>
      <c r="D157" s="11">
        <v>2.0802747875499801E-3</v>
      </c>
      <c r="E157" s="11">
        <v>3.8033668674469702E-2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3.5750133950744202E-2</v>
      </c>
      <c r="D158" s="11">
        <v>1.1489909428553E-2</v>
      </c>
      <c r="E158" s="11">
        <v>0.105754191015914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1.3903610955421799E-2</v>
      </c>
      <c r="D159" s="27">
        <v>5.9900791182113701E-3</v>
      </c>
      <c r="E159" s="27">
        <v>3.1935870999526897E-2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2.4706520294151001E-2</v>
      </c>
      <c r="D160" s="11">
        <v>6.2292531498862602E-3</v>
      </c>
      <c r="E160" s="11">
        <v>9.2869386392999007E-2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9.2530399361921197E-3</v>
      </c>
      <c r="D161" s="11">
        <v>3.8520707939471198E-3</v>
      </c>
      <c r="E161" s="11">
        <v>2.2058989382162601E-2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2.2866131702194099E-2</v>
      </c>
      <c r="D162" s="27">
        <v>1.4731723665393199E-2</v>
      </c>
      <c r="E162" s="27">
        <v>3.5331046814023701E-2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2.3443281832874799E-3</v>
      </c>
      <c r="D163" s="11">
        <v>3.1265872424406901E-4</v>
      </c>
      <c r="E163" s="11">
        <v>1.73487629111122E-2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2.4755908469151901E-2</v>
      </c>
      <c r="D164" s="10">
        <v>1.5909561545808599E-2</v>
      </c>
      <c r="E164" s="10">
        <v>3.8329586738417298E-2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40</v>
      </c>
    </row>
    <row r="3" spans="1:6" x14ac:dyDescent="0.25">
      <c r="A3" s="1" t="s">
        <v>289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3.5066646447016098E-2</v>
      </c>
      <c r="D12" s="23">
        <v>3.27105345147247E-2</v>
      </c>
      <c r="E12" s="23">
        <v>3.7585872758596102E-2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5.3114248704969898E-2</v>
      </c>
      <c r="D13" s="27">
        <v>3.9567002225084802E-2</v>
      </c>
      <c r="E13" s="27">
        <v>7.0957215255564393E-2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5.28203512392596E-2</v>
      </c>
      <c r="D14" s="11">
        <v>3.9384233405306501E-2</v>
      </c>
      <c r="E14" s="11">
        <v>7.0503839328826701E-2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4.7739583038588801E-2</v>
      </c>
      <c r="D15" s="27">
        <v>3.6794042852655799E-2</v>
      </c>
      <c r="E15" s="27">
        <v>6.17325316123125E-2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7.7862204289886397E-2</v>
      </c>
      <c r="D16" s="11">
        <v>5.5247207956261001E-2</v>
      </c>
      <c r="E16" s="11">
        <v>0.108669654200058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2.9503295449665699E-2</v>
      </c>
      <c r="D17" s="11">
        <v>1.93079103815024E-2</v>
      </c>
      <c r="E17" s="11">
        <v>4.48361390097268E-2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6.35005041262834E-2</v>
      </c>
      <c r="D18" s="11">
        <v>2.7705068173735602E-2</v>
      </c>
      <c r="E18" s="11">
        <v>0.138935639210884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3.6386781904445699E-2</v>
      </c>
      <c r="D19" s="27">
        <v>2.5567880469518401E-2</v>
      </c>
      <c r="E19" s="27">
        <v>5.1541493363284098E-2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3.9464440275073398E-2</v>
      </c>
      <c r="D20" s="11">
        <v>2.5742415683335799E-2</v>
      </c>
      <c r="E20" s="11">
        <v>6.0050160802485202E-2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2.7469852183069399E-2</v>
      </c>
      <c r="D21" s="11">
        <v>1.45173768487312E-2</v>
      </c>
      <c r="E21" s="11">
        <v>5.1376127802264797E-2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3.4874269709318201E-2</v>
      </c>
      <c r="D22" s="11">
        <v>1.73648473834126E-2</v>
      </c>
      <c r="E22" s="11">
        <v>6.8802701196721106E-2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1.7405706052306999E-2</v>
      </c>
      <c r="D23" s="27">
        <v>1.0314188062321299E-2</v>
      </c>
      <c r="E23" s="27">
        <v>2.92289967002765E-2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1.22051985160276E-2</v>
      </c>
      <c r="D24" s="11">
        <v>2.6532607326877002E-3</v>
      </c>
      <c r="E24" s="11">
        <v>5.4273522952087899E-2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1.48224383445149E-2</v>
      </c>
      <c r="D25" s="11">
        <v>7.3818071748061502E-3</v>
      </c>
      <c r="E25" s="11">
        <v>2.9539799610826999E-2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2.7105277219026499E-2</v>
      </c>
      <c r="D26" s="11">
        <v>1.2467969344209901E-2</v>
      </c>
      <c r="E26" s="11">
        <v>5.7918832467340899E-2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2.05161424118449E-2</v>
      </c>
      <c r="D27" s="27">
        <v>1.35079939564528E-2</v>
      </c>
      <c r="E27" s="27">
        <v>3.1045796600965601E-2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3.6217266474490299E-2</v>
      </c>
      <c r="D28" s="11">
        <v>2.0461255079830602E-2</v>
      </c>
      <c r="E28" s="11">
        <v>6.3321740496935994E-2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2.3313556591191199E-2</v>
      </c>
      <c r="D29" s="11">
        <v>1.1298153520712799E-2</v>
      </c>
      <c r="E29" s="11">
        <v>4.7493332386776603E-2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4.3984452797153203E-3</v>
      </c>
      <c r="D30" s="11">
        <v>1.0805464022640399E-3</v>
      </c>
      <c r="E30" s="11">
        <v>1.7723442605827599E-2</v>
      </c>
      <c r="F30" s="15" t="s">
        <v>112</v>
      </c>
    </row>
    <row r="31" spans="1:6" x14ac:dyDescent="0.25">
      <c r="A31" s="12" t="s">
        <v>120</v>
      </c>
      <c r="B31" t="s">
        <v>123</v>
      </c>
      <c r="C31" s="8">
        <v>3.3362279062722197E-2</v>
      </c>
      <c r="D31" s="11">
        <v>1.09900564381319E-2</v>
      </c>
      <c r="E31" s="11">
        <v>9.6818774477126404E-2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1.8025739095353099E-2</v>
      </c>
      <c r="D32" s="11">
        <v>8.9814343752716401E-3</v>
      </c>
      <c r="E32" s="11">
        <v>3.58482083498948E-2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3.1570436019351E-2</v>
      </c>
      <c r="D33" s="27">
        <v>2.6320928157385501E-2</v>
      </c>
      <c r="E33" s="27">
        <v>3.7826244413926201E-2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3.8292096495137498E-2</v>
      </c>
      <c r="D34" s="11">
        <v>2.1587136376585901E-2</v>
      </c>
      <c r="E34" s="11">
        <v>6.7038279906571796E-2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6.5829128037577398E-3</v>
      </c>
      <c r="D35" s="11">
        <v>1.63165243852351E-3</v>
      </c>
      <c r="E35" s="11">
        <v>2.61650435866283E-2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4.8243088146930797E-3</v>
      </c>
      <c r="D36" s="11">
        <v>1.18166619744742E-3</v>
      </c>
      <c r="E36" s="11">
        <v>1.9476916285460801E-2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1.49773165627065E-2</v>
      </c>
      <c r="D37" s="11">
        <v>6.2771813463408498E-3</v>
      </c>
      <c r="E37" s="11">
        <v>3.5307349135051597E-2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3.5445836818767597E-2</v>
      </c>
      <c r="D38" s="11">
        <v>1.67833869869994E-2</v>
      </c>
      <c r="E38" s="11">
        <v>7.33128289500726E-2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2.8462865163796001E-2</v>
      </c>
      <c r="D39" s="11">
        <v>1.4759622178420599E-2</v>
      </c>
      <c r="E39" s="11">
        <v>5.4188835509753397E-2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4.4005461471665598E-2</v>
      </c>
      <c r="D40" s="11">
        <v>2.9401808661794902E-2</v>
      </c>
      <c r="E40" s="11">
        <v>6.5374079801438001E-2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3.4323373365711202E-2</v>
      </c>
      <c r="D41" s="11">
        <v>1.3738722564119E-2</v>
      </c>
      <c r="E41" s="11">
        <v>8.31496759272847E-2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3.8027643465276602E-2</v>
      </c>
      <c r="D42" s="11">
        <v>2.2006035077690101E-2</v>
      </c>
      <c r="E42" s="11">
        <v>6.4939330440783399E-2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2.50250384003388E-2</v>
      </c>
      <c r="D43" s="11">
        <v>1.52262152074348E-2</v>
      </c>
      <c r="E43" s="11">
        <v>4.0868188722184201E-2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2.5192745272810801E-2</v>
      </c>
      <c r="D44" s="11">
        <v>1.42103129270376E-2</v>
      </c>
      <c r="E44" s="11">
        <v>4.4281673787143497E-2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3.4710708476299597E-2</v>
      </c>
      <c r="D45" s="11">
        <v>2.3696370567309701E-2</v>
      </c>
      <c r="E45" s="11">
        <v>5.0579403081755799E-2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4.5410794259427498E-2</v>
      </c>
      <c r="D46" s="27">
        <v>4.1057369054289902E-2</v>
      </c>
      <c r="E46" s="27">
        <v>5.0201659513265003E-2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3.2756364441315702E-2</v>
      </c>
      <c r="D47" s="11">
        <v>1.34237264048111E-2</v>
      </c>
      <c r="E47" s="11">
        <v>7.7737695186175501E-2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6.0625071706477601E-2</v>
      </c>
      <c r="D48" s="11">
        <v>3.5270171929269199E-2</v>
      </c>
      <c r="E48" s="11">
        <v>0.102274696054898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9.0342409959052697E-2</v>
      </c>
      <c r="D49" s="11">
        <v>4.5503178402230303E-2</v>
      </c>
      <c r="E49" s="11">
        <v>0.171430844133619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6.1354767666404998E-2</v>
      </c>
      <c r="D50" s="11">
        <v>3.3263467815286503E-2</v>
      </c>
      <c r="E50" s="11">
        <v>0.11045880639702001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3.8278568532654503E-2</v>
      </c>
      <c r="D51" s="11">
        <v>2.2799908990334301E-2</v>
      </c>
      <c r="E51" s="11">
        <v>6.3581827594623302E-2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3.52227956491473E-2</v>
      </c>
      <c r="D52" s="11">
        <v>1.4809173257203399E-2</v>
      </c>
      <c r="E52" s="11">
        <v>8.1449110669357797E-2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9.1786041339448801E-2</v>
      </c>
      <c r="D53" s="11">
        <v>6.0215916719189501E-2</v>
      </c>
      <c r="E53" s="11">
        <v>0.13748638042505501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2.9937074299837399E-2</v>
      </c>
      <c r="D54" s="11">
        <v>1.16722452584168E-2</v>
      </c>
      <c r="E54" s="11">
        <v>7.4624825439678105E-2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9.6638044737043904E-2</v>
      </c>
      <c r="D55" s="11">
        <v>5.3213128340453802E-2</v>
      </c>
      <c r="E55" s="11">
        <v>0.16916835991614301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4.08191539657764E-2</v>
      </c>
      <c r="D56" s="11">
        <v>2.1868963105221701E-2</v>
      </c>
      <c r="E56" s="11">
        <v>7.4932348614418998E-2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2.4073293261127001E-2</v>
      </c>
      <c r="D57" s="11">
        <v>1.11210227288231E-2</v>
      </c>
      <c r="E57" s="11">
        <v>5.1327637112944802E-2</v>
      </c>
      <c r="F57" s="15" t="s">
        <v>112</v>
      </c>
    </row>
    <row r="58" spans="1:6" x14ac:dyDescent="0.25">
      <c r="A58" s="12" t="s">
        <v>137</v>
      </c>
      <c r="B58" t="s">
        <v>149</v>
      </c>
      <c r="C58" s="8">
        <v>3.8186820741494903E-2</v>
      </c>
      <c r="D58" s="11">
        <v>1.9954396956168501E-2</v>
      </c>
      <c r="E58" s="11">
        <v>7.1856853604115298E-2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9.0956010006087704E-2</v>
      </c>
      <c r="D59" s="11">
        <v>5.2517459057137603E-2</v>
      </c>
      <c r="E59" s="11">
        <v>0.15298582436643901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1.83237196679665E-2</v>
      </c>
      <c r="D60" s="11">
        <v>7.6012005784349898E-3</v>
      </c>
      <c r="E60" s="11">
        <v>4.3508665245465303E-2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4.4895995392441497E-2</v>
      </c>
      <c r="D61" s="11">
        <v>2.5060607217166801E-2</v>
      </c>
      <c r="E61" s="11">
        <v>7.9156357368246305E-2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2.60986011296573E-3</v>
      </c>
      <c r="D62" s="11">
        <v>6.5245949305558202E-4</v>
      </c>
      <c r="E62" s="11">
        <v>1.03785436325019E-2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9.6493213798937508E-3</v>
      </c>
      <c r="D63" s="11">
        <v>1.9245377198789601E-3</v>
      </c>
      <c r="E63" s="11">
        <v>4.6922454749215997E-2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9.1418150551659597E-2</v>
      </c>
      <c r="D64" s="11">
        <v>6.3984695618122506E-2</v>
      </c>
      <c r="E64" s="11">
        <v>0.12899276507711999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4.7871569856304801E-2</v>
      </c>
      <c r="D65" s="11">
        <v>2.3334532774783302E-2</v>
      </c>
      <c r="E65" s="11">
        <v>9.5682383785935701E-2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2.95813565029583E-2</v>
      </c>
      <c r="D66" s="11">
        <v>1.6050200391353499E-2</v>
      </c>
      <c r="E66" s="11">
        <v>5.3895146967685097E-2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2.2929095354009301E-2</v>
      </c>
      <c r="D67" s="11">
        <v>1.23727049595906E-2</v>
      </c>
      <c r="E67" s="11">
        <v>4.2108189268634202E-2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5.7350453862824398E-2</v>
      </c>
      <c r="D68" s="11">
        <v>3.1902528608456403E-2</v>
      </c>
      <c r="E68" s="11">
        <v>0.100980242237821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2.0890338723184899E-2</v>
      </c>
      <c r="D69" s="11">
        <v>7.5355136880593497E-3</v>
      </c>
      <c r="E69" s="11">
        <v>5.6564336010240197E-2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3.8869431332054699E-2</v>
      </c>
      <c r="D70" s="11">
        <v>1.7614110517197801E-2</v>
      </c>
      <c r="E70" s="11">
        <v>8.3591496931246095E-2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5.92276342036561E-2</v>
      </c>
      <c r="D71" s="11">
        <v>3.5313996071343001E-2</v>
      </c>
      <c r="E71" s="11">
        <v>9.7694960826664595E-2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5.87192507591296E-2</v>
      </c>
      <c r="D72" s="11">
        <v>3.4745440787146399E-2</v>
      </c>
      <c r="E72" s="11">
        <v>9.7562683841249498E-2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5.7540667377941099E-2</v>
      </c>
      <c r="D73" s="11">
        <v>3.0763226242658901E-2</v>
      </c>
      <c r="E73" s="11">
        <v>0.105098775666357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1.4498315398908501E-3</v>
      </c>
      <c r="D74" s="11">
        <v>1.9715431076904901E-4</v>
      </c>
      <c r="E74" s="11">
        <v>1.05775517467165E-2</v>
      </c>
      <c r="F74" s="15" t="s">
        <v>112</v>
      </c>
    </row>
    <row r="75" spans="1:6" x14ac:dyDescent="0.25">
      <c r="A75" s="12" t="s">
        <v>137</v>
      </c>
      <c r="B75" t="s">
        <v>166</v>
      </c>
      <c r="C75" s="8">
        <v>5.6818417324586597E-2</v>
      </c>
      <c r="D75" s="11">
        <v>3.2841007580923398E-2</v>
      </c>
      <c r="E75" s="11">
        <v>9.6554195079877406E-2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3.1276946771357901E-2</v>
      </c>
      <c r="D76" s="11">
        <v>1.8818617001516599E-2</v>
      </c>
      <c r="E76" s="11">
        <v>5.1549639633845602E-2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3.4178575266019501E-2</v>
      </c>
      <c r="D77" s="11">
        <v>1.74151972729196E-2</v>
      </c>
      <c r="E77" s="11">
        <v>6.5994155885348196E-2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3.7932861129212597E-2</v>
      </c>
      <c r="D78" s="11">
        <v>2.21263610241412E-2</v>
      </c>
      <c r="E78" s="11">
        <v>6.4288757549552794E-2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6.2929170046509803E-2</v>
      </c>
      <c r="D79" s="11">
        <v>4.0333651083148597E-2</v>
      </c>
      <c r="E79" s="11">
        <v>9.6904828998823994E-2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4.95842045484403E-2</v>
      </c>
      <c r="D80" s="11">
        <v>2.7269595995304E-2</v>
      </c>
      <c r="E80" s="11">
        <v>8.8497510882159597E-2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9.3771026975179403E-2</v>
      </c>
      <c r="D81" s="11">
        <v>6.1742054346426399E-2</v>
      </c>
      <c r="E81" s="11">
        <v>0.13993709416240999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4.7297268701616102E-2</v>
      </c>
      <c r="D82" s="11">
        <v>2.14742739422694E-2</v>
      </c>
      <c r="E82" s="11">
        <v>0.100968513967329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2.7982554892196101E-2</v>
      </c>
      <c r="D83" s="11">
        <v>1.48620432447859E-2</v>
      </c>
      <c r="E83" s="11">
        <v>5.2073845236770999E-2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4.6992030415936699E-2</v>
      </c>
      <c r="D84" s="11">
        <v>2.7313938778983599E-2</v>
      </c>
      <c r="E84" s="11">
        <v>7.9685614645660902E-2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5.5796064582005499E-2</v>
      </c>
      <c r="D85" s="11">
        <v>4.1791903980216302E-2</v>
      </c>
      <c r="E85" s="11">
        <v>7.4129875913700405E-2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7.3771262158024306E-2</v>
      </c>
      <c r="D86" s="11">
        <v>4.6050377576515901E-2</v>
      </c>
      <c r="E86" s="11">
        <v>0.11614752315759801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</v>
      </c>
      <c r="D87" s="11"/>
      <c r="E87" s="11"/>
      <c r="F87" s="15" t="s">
        <v>94</v>
      </c>
    </row>
    <row r="88" spans="1:6" x14ac:dyDescent="0.25">
      <c r="A88" s="12" t="s">
        <v>137</v>
      </c>
      <c r="B88" t="s">
        <v>179</v>
      </c>
      <c r="C88" s="8">
        <v>2.36251002220133E-2</v>
      </c>
      <c r="D88" s="11">
        <v>1.1046079180385899E-2</v>
      </c>
      <c r="E88" s="11">
        <v>4.9807376395934001E-2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3.1763287735349102E-2</v>
      </c>
      <c r="D89" s="27">
        <v>2.3542959685278801E-2</v>
      </c>
      <c r="E89" s="27">
        <v>4.2728252367246998E-2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3.1034415930543902E-2</v>
      </c>
      <c r="D90" s="11">
        <v>1.02619180467802E-2</v>
      </c>
      <c r="E90" s="11">
        <v>9.0030379575387801E-2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6.3866193888818404E-3</v>
      </c>
      <c r="D91" s="11">
        <v>1.46716025103233E-3</v>
      </c>
      <c r="E91" s="11">
        <v>2.7349465148542199E-2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5.5802573054041002E-2</v>
      </c>
      <c r="D92" s="11">
        <v>2.4601621062181101E-2</v>
      </c>
      <c r="E92" s="11">
        <v>0.12163932775323701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1.6834187210297599E-2</v>
      </c>
      <c r="D93" s="11">
        <v>7.61976152317258E-3</v>
      </c>
      <c r="E93" s="11">
        <v>3.6778471552027001E-2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4.8350330368662799E-2</v>
      </c>
      <c r="D94" s="11">
        <v>2.25221408811133E-2</v>
      </c>
      <c r="E94" s="11">
        <v>0.10074527278463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2.9885506313409901E-2</v>
      </c>
      <c r="D96" s="11">
        <v>1.6658639034394102E-2</v>
      </c>
      <c r="E96" s="11">
        <v>5.3047883098535198E-2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2.3236361299785201E-2</v>
      </c>
      <c r="D97" s="11">
        <v>9.9211560005599397E-3</v>
      </c>
      <c r="E97" s="11">
        <v>5.3457063006405597E-2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5.8185124210381099E-2</v>
      </c>
      <c r="D98" s="11">
        <v>3.2483491717295199E-2</v>
      </c>
      <c r="E98" s="11">
        <v>0.102076940024035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2.33542045115709E-2</v>
      </c>
      <c r="D99" s="11">
        <v>9.5455940133298001E-3</v>
      </c>
      <c r="E99" s="11">
        <v>5.6008702033003198E-2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3.1407879550444801E-2</v>
      </c>
      <c r="D100" s="11">
        <v>1.3433137619508701E-2</v>
      </c>
      <c r="E100" s="11">
        <v>7.1686763425652306E-2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1.8345637397180301E-2</v>
      </c>
      <c r="D101" s="27">
        <v>1.3851915281350701E-2</v>
      </c>
      <c r="E101" s="27">
        <v>2.42613098125441E-2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3.4437186019451401E-3</v>
      </c>
      <c r="D102" s="11">
        <v>4.6192218938378901E-4</v>
      </c>
      <c r="E102" s="11">
        <v>2.5188528726070199E-2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2.9139629103070899E-2</v>
      </c>
      <c r="D103" s="11">
        <v>1.04693474904819E-2</v>
      </c>
      <c r="E103" s="11">
        <v>7.8464997216277907E-2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2.28091503607292E-2</v>
      </c>
      <c r="D104" s="11">
        <v>1.3008001874829299E-2</v>
      </c>
      <c r="E104" s="11">
        <v>3.9698147459599001E-2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1.1159229342954E-2</v>
      </c>
      <c r="D105" s="11">
        <v>4.6339062215433697E-3</v>
      </c>
      <c r="E105" s="11">
        <v>2.6627497544847799E-2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1.8275173990656798E-2</v>
      </c>
      <c r="D106" s="11">
        <v>7.6995798567146001E-3</v>
      </c>
      <c r="E106" s="11">
        <v>4.2750838353522003E-2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2.9805309432520102E-2</v>
      </c>
      <c r="D107" s="11">
        <v>1.6234536861942098E-2</v>
      </c>
      <c r="E107" s="11">
        <v>5.4096360473349502E-2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7.1346806848394603E-3</v>
      </c>
      <c r="D108" s="11">
        <v>9.3044811690372797E-4</v>
      </c>
      <c r="E108" s="11">
        <v>5.25334414125566E-2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2.0745984310608201E-2</v>
      </c>
      <c r="D109" s="11">
        <v>9.1850042320975305E-3</v>
      </c>
      <c r="E109" s="11">
        <v>4.6180311786906299E-2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1.6812407196592199E-2</v>
      </c>
      <c r="D110" s="11">
        <v>9.3453852092675403E-3</v>
      </c>
      <c r="E110" s="11">
        <v>3.00645638146196E-2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1.22290583978025E-2</v>
      </c>
      <c r="D111" s="27">
        <v>7.4131725991685498E-3</v>
      </c>
      <c r="E111" s="27">
        <v>2.01101450446972E-2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2.07000502279601E-2</v>
      </c>
      <c r="D112" s="11">
        <v>4.6059733794871502E-3</v>
      </c>
      <c r="E112" s="11">
        <v>8.8054919712119303E-2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1.1260645780355001E-2</v>
      </c>
      <c r="D113" s="11">
        <v>5.1425614002564802E-3</v>
      </c>
      <c r="E113" s="11">
        <v>2.4478300053315201E-2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1.28846213156308E-2</v>
      </c>
      <c r="D114" s="11">
        <v>4.5303344115333001E-3</v>
      </c>
      <c r="E114" s="11">
        <v>3.6086384016709799E-2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3.8212418945178399E-2</v>
      </c>
      <c r="D115" s="11">
        <v>1.7607279129792801E-2</v>
      </c>
      <c r="E115" s="11">
        <v>8.0944159354463696E-2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3.1104098894375598E-3</v>
      </c>
      <c r="D117" s="11">
        <v>3.8665375480333402E-4</v>
      </c>
      <c r="E117" s="11">
        <v>2.4550245751650199E-2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9.6579931846127801E-3</v>
      </c>
      <c r="D118" s="11">
        <v>2.8754267139607099E-3</v>
      </c>
      <c r="E118" s="11">
        <v>3.19270355262651E-2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7.2145733890250103E-3</v>
      </c>
      <c r="D119" s="11">
        <v>1.61530056105649E-3</v>
      </c>
      <c r="E119" s="11">
        <v>3.1608653595377303E-2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2.8377010335141301E-2</v>
      </c>
      <c r="D120" s="27">
        <v>2.24779949293279E-2</v>
      </c>
      <c r="E120" s="27">
        <v>3.5767489347534202E-2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3.6303412175524803E-2</v>
      </c>
      <c r="D121" s="11">
        <v>1.78290624416855E-2</v>
      </c>
      <c r="E121" s="11">
        <v>7.2507546282257598E-2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2.0083469043205401E-2</v>
      </c>
      <c r="D122" s="11">
        <v>1.07589838315873E-2</v>
      </c>
      <c r="E122" s="11">
        <v>3.7185429990440499E-2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4.2719063166897102E-2</v>
      </c>
      <c r="D123" s="11">
        <v>2.53933161963086E-2</v>
      </c>
      <c r="E123" s="11">
        <v>7.1004852471022395E-2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2.02297416539719E-2</v>
      </c>
      <c r="D124" s="11">
        <v>9.9263635532965393E-3</v>
      </c>
      <c r="E124" s="11">
        <v>4.0787250571257698E-2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1.1966275196303E-2</v>
      </c>
      <c r="D125" s="11">
        <v>4.1389360449267196E-3</v>
      </c>
      <c r="E125" s="11">
        <v>3.4089555201272603E-2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1.8424891399424999E-2</v>
      </c>
      <c r="D126" s="11">
        <v>7.9716004492532792E-3</v>
      </c>
      <c r="E126" s="11">
        <v>4.2005336859185997E-2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3.6064598124505902E-2</v>
      </c>
      <c r="D127" s="11">
        <v>2.09505349016058E-2</v>
      </c>
      <c r="E127" s="11">
        <v>6.1398411686589001E-2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1.9889525707307201E-2</v>
      </c>
      <c r="D128" s="11">
        <v>1.05094753665939E-2</v>
      </c>
      <c r="E128" s="11">
        <v>3.7325767246063901E-2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5.39453500254738E-2</v>
      </c>
      <c r="D129" s="11">
        <v>2.8738092328326598E-2</v>
      </c>
      <c r="E129" s="11">
        <v>9.9008954952845799E-2</v>
      </c>
      <c r="F129" s="15" t="s">
        <v>112</v>
      </c>
    </row>
    <row r="130" spans="1:6" x14ac:dyDescent="0.25">
      <c r="A130" s="12" t="s">
        <v>210</v>
      </c>
      <c r="B130" t="s">
        <v>220</v>
      </c>
      <c r="C130" s="8">
        <v>2.3346819285260601E-2</v>
      </c>
      <c r="D130" s="11">
        <v>1.2290491931394899E-2</v>
      </c>
      <c r="E130" s="11">
        <v>4.3907101335746601E-2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1.1281464621814801E-2</v>
      </c>
      <c r="D131" s="11">
        <v>2.5059194982567801E-3</v>
      </c>
      <c r="E131" s="11">
        <v>4.9270373999331499E-2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1.2793369923690699E-2</v>
      </c>
      <c r="D132" s="27">
        <v>8.37968525112592E-3</v>
      </c>
      <c r="E132" s="27">
        <v>1.9486114316926598E-2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3.0667977536695399E-2</v>
      </c>
      <c r="D133" s="11">
        <v>1.2505644004611899E-2</v>
      </c>
      <c r="E133" s="11">
        <v>7.3251356603685799E-2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9.3732724905243297E-3</v>
      </c>
      <c r="D134" s="11">
        <v>2.1678103431953602E-3</v>
      </c>
      <c r="E134" s="11">
        <v>3.95786025372648E-2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</v>
      </c>
      <c r="D135" s="11"/>
      <c r="E135" s="11"/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2.0163326950299602E-2</v>
      </c>
      <c r="D137" s="11">
        <v>4.6050632381405797E-3</v>
      </c>
      <c r="E137" s="11">
        <v>8.3857137902853596E-2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3.1702336778541299E-2</v>
      </c>
      <c r="D138" s="11">
        <v>1.3099195195770399E-2</v>
      </c>
      <c r="E138" s="11">
        <v>7.4724773405556194E-2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7.70603229396165E-3</v>
      </c>
      <c r="D139" s="11">
        <v>9.13659916399874E-4</v>
      </c>
      <c r="E139" s="11">
        <v>6.1867635048255799E-2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5.5695682605354001E-3</v>
      </c>
      <c r="D140" s="11">
        <v>6.8759311075655997E-4</v>
      </c>
      <c r="E140" s="11">
        <v>4.3601640987469402E-2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7.4553298915258298E-3</v>
      </c>
      <c r="D141" s="11">
        <v>2.88222275046016E-3</v>
      </c>
      <c r="E141" s="11">
        <v>1.91450849406017E-2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9.9926815611773093E-3</v>
      </c>
      <c r="D142" s="11">
        <v>1.2520398910829799E-3</v>
      </c>
      <c r="E142" s="11">
        <v>7.5160777626324698E-2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1.6357048488048798E-2</v>
      </c>
      <c r="D143" s="11">
        <v>3.8807684440210102E-3</v>
      </c>
      <c r="E143" s="11">
        <v>6.6274680657051999E-2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1.71033040123812E-2</v>
      </c>
      <c r="D144" s="11">
        <v>5.8464024002367002E-3</v>
      </c>
      <c r="E144" s="11">
        <v>4.8967123775312899E-2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2.3005792737418099E-2</v>
      </c>
      <c r="D145" s="27">
        <v>1.45610248746326E-2</v>
      </c>
      <c r="E145" s="27">
        <v>3.6168406689964003E-2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1.7680399954512701E-2</v>
      </c>
      <c r="D146" s="11">
        <v>6.25809862902662E-3</v>
      </c>
      <c r="E146" s="11">
        <v>4.8924323043976099E-2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2.5799768515593201E-2</v>
      </c>
      <c r="D147" s="11">
        <v>5.73319111910452E-3</v>
      </c>
      <c r="E147" s="11">
        <v>0.10844061237550599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3.32732780495241E-3</v>
      </c>
      <c r="D149" s="11">
        <v>4.1274511714995202E-4</v>
      </c>
      <c r="E149" s="11">
        <v>2.6281978243786301E-2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2.8363449933302101E-2</v>
      </c>
      <c r="D150" s="11">
        <v>1.6889748248435699E-2</v>
      </c>
      <c r="E150" s="11">
        <v>4.7256905583634101E-2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2.1024778840646401E-2</v>
      </c>
      <c r="D151" s="27">
        <v>1.46902922946735E-2</v>
      </c>
      <c r="E151" s="27">
        <v>3.0007524087450901E-2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</v>
      </c>
      <c r="D152" s="11"/>
      <c r="E152" s="11"/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1.2602786606803499E-2</v>
      </c>
      <c r="D153" s="11">
        <v>3.9604445389089804E-3</v>
      </c>
      <c r="E153" s="11">
        <v>3.9358920210272999E-2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2.9279668334326998E-2</v>
      </c>
      <c r="D154" s="11">
        <v>1.27388458564051E-2</v>
      </c>
      <c r="E154" s="11">
        <v>6.5865137245837202E-2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1.90442239393608E-2</v>
      </c>
      <c r="D155" s="11">
        <v>9.2371461193350105E-3</v>
      </c>
      <c r="E155" s="11">
        <v>3.8855137705814599E-2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2.5941210112167899E-2</v>
      </c>
      <c r="D156" s="11">
        <v>1.5377877705185001E-2</v>
      </c>
      <c r="E156" s="11">
        <v>4.3440546247449703E-2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1.25890972771918E-2</v>
      </c>
      <c r="D157" s="11">
        <v>3.9072949461089104E-3</v>
      </c>
      <c r="E157" s="11">
        <v>3.9790808630209402E-2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1.72579932451471E-2</v>
      </c>
      <c r="D158" s="11">
        <v>3.82387299132749E-3</v>
      </c>
      <c r="E158" s="11">
        <v>7.4365856762877894E-2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9.2980682339329594E-3</v>
      </c>
      <c r="D159" s="27">
        <v>3.7857855001231801E-3</v>
      </c>
      <c r="E159" s="27">
        <v>2.2653980248350199E-2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9.1555578214005898E-3</v>
      </c>
      <c r="D160" s="11">
        <v>1.5372211182593E-3</v>
      </c>
      <c r="E160" s="11">
        <v>5.2542867577414998E-2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9.2810641704516705E-3</v>
      </c>
      <c r="D161" s="11">
        <v>3.3575579183611E-3</v>
      </c>
      <c r="E161" s="11">
        <v>2.5388783550326598E-2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6.95904222357636E-3</v>
      </c>
      <c r="D162" s="27">
        <v>3.2685247027514799E-3</v>
      </c>
      <c r="E162" s="27">
        <v>1.47548676993419E-2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4.6532264483576001E-3</v>
      </c>
      <c r="D163" s="11">
        <v>9.9089975769554211E-4</v>
      </c>
      <c r="E163" s="11">
        <v>2.15592575371828E-2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7.0846496684685498E-3</v>
      </c>
      <c r="D164" s="10">
        <v>3.22284048837551E-3</v>
      </c>
      <c r="E164" s="10">
        <v>1.5501953675887E-2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41</v>
      </c>
    </row>
    <row r="3" spans="1:6" x14ac:dyDescent="0.25">
      <c r="A3" s="1" t="s">
        <v>290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3.7784740733285797E-2</v>
      </c>
      <c r="D12" s="23">
        <v>3.5271037640761602E-2</v>
      </c>
      <c r="E12" s="23">
        <v>4.0470075737829701E-2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5.2084898480922397E-2</v>
      </c>
      <c r="D13" s="27">
        <v>3.7946642918027802E-2</v>
      </c>
      <c r="E13" s="27">
        <v>7.1101508680829095E-2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5.1657453849420103E-2</v>
      </c>
      <c r="D14" s="11">
        <v>3.76596315377506E-2</v>
      </c>
      <c r="E14" s="11">
        <v>7.0477134453934803E-2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4.4784927373664303E-2</v>
      </c>
      <c r="D15" s="27">
        <v>3.4002503931272902E-2</v>
      </c>
      <c r="E15" s="27">
        <v>5.8778481720340801E-2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6.43620525079176E-2</v>
      </c>
      <c r="D16" s="11">
        <v>4.38374562265164E-2</v>
      </c>
      <c r="E16" s="11">
        <v>9.3555966908073607E-2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3.4980561115130801E-2</v>
      </c>
      <c r="D17" s="11">
        <v>2.3296265476992001E-2</v>
      </c>
      <c r="E17" s="11">
        <v>5.2211867584810598E-2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6.0294058018766999E-2</v>
      </c>
      <c r="D18" s="11">
        <v>2.24688824449123E-2</v>
      </c>
      <c r="E18" s="11">
        <v>0.15190103566830601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3.1559647177322799E-2</v>
      </c>
      <c r="D19" s="27">
        <v>2.2475688979267099E-2</v>
      </c>
      <c r="E19" s="27">
        <v>4.4149233735558499E-2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3.1122767719102499E-2</v>
      </c>
      <c r="D20" s="11">
        <v>1.99842019353954E-2</v>
      </c>
      <c r="E20" s="11">
        <v>4.8164503296157901E-2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3.5926539906545901E-2</v>
      </c>
      <c r="D21" s="11">
        <v>2.1517933307742799E-2</v>
      </c>
      <c r="E21" s="11">
        <v>5.93976036257109E-2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7.0183936768418798E-3</v>
      </c>
      <c r="D22" s="11">
        <v>2.1042715616284499E-3</v>
      </c>
      <c r="E22" s="11">
        <v>2.3142362732809799E-2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2.02167713037214E-2</v>
      </c>
      <c r="D23" s="27">
        <v>1.20008941332309E-2</v>
      </c>
      <c r="E23" s="27">
        <v>3.38644934929863E-2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1.4947654502082399E-2</v>
      </c>
      <c r="D24" s="11">
        <v>4.2333241586054197E-3</v>
      </c>
      <c r="E24" s="11">
        <v>5.1380193397133102E-2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1.93650903679242E-2</v>
      </c>
      <c r="D25" s="11">
        <v>9.7987204555252498E-3</v>
      </c>
      <c r="E25" s="11">
        <v>3.7913392006392703E-2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2.6259479742124801E-2</v>
      </c>
      <c r="D26" s="11">
        <v>1.20113238472454E-2</v>
      </c>
      <c r="E26" s="11">
        <v>5.6443599922723298E-2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2.2617710868147001E-2</v>
      </c>
      <c r="D27" s="27">
        <v>1.50968730827291E-2</v>
      </c>
      <c r="E27" s="27">
        <v>3.3756804362981001E-2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3.87202742349122E-2</v>
      </c>
      <c r="D28" s="11">
        <v>2.21389885221508E-2</v>
      </c>
      <c r="E28" s="11">
        <v>6.6871072992271005E-2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1.9827250805611998E-2</v>
      </c>
      <c r="D29" s="11">
        <v>8.9834339155535192E-3</v>
      </c>
      <c r="E29" s="11">
        <v>4.3190075258579902E-2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4.9993317950883104E-3</v>
      </c>
      <c r="D30" s="11">
        <v>1.5570273097014801E-3</v>
      </c>
      <c r="E30" s="11">
        <v>1.5930520804405199E-2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3.1980970858593499E-2</v>
      </c>
      <c r="D31" s="11">
        <v>1.28600387375697E-2</v>
      </c>
      <c r="E31" s="11">
        <v>7.7305416712357397E-2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2.27174121665169E-2</v>
      </c>
      <c r="D32" s="11">
        <v>1.2180231134949799E-2</v>
      </c>
      <c r="E32" s="11">
        <v>4.1982937345880302E-2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3.5410440637094302E-2</v>
      </c>
      <c r="D33" s="27">
        <v>2.9502228640816201E-2</v>
      </c>
      <c r="E33" s="27">
        <v>4.2450096624419197E-2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4.5929810994576603E-2</v>
      </c>
      <c r="D34" s="11">
        <v>2.6689215874467299E-2</v>
      </c>
      <c r="E34" s="11">
        <v>7.79305958638528E-2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1.3375585333138E-2</v>
      </c>
      <c r="D35" s="11">
        <v>5.0040372015008596E-3</v>
      </c>
      <c r="E35" s="11">
        <v>3.5256134247626303E-2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2.2341147180019099E-2</v>
      </c>
      <c r="D36" s="11">
        <v>8.2104783875035694E-3</v>
      </c>
      <c r="E36" s="11">
        <v>5.9336459552324999E-2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1.9574143727001399E-2</v>
      </c>
      <c r="D37" s="11">
        <v>7.5538708326730502E-3</v>
      </c>
      <c r="E37" s="11">
        <v>4.9762869765805302E-2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3.4081647787364E-2</v>
      </c>
      <c r="D38" s="11">
        <v>1.43353584041654E-2</v>
      </c>
      <c r="E38" s="11">
        <v>7.8851607820555003E-2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2.5730982118008498E-2</v>
      </c>
      <c r="D39" s="11">
        <v>9.1541483070191904E-3</v>
      </c>
      <c r="E39" s="11">
        <v>7.0199327119933E-2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2.7433781517180199E-2</v>
      </c>
      <c r="D40" s="11">
        <v>1.6696338310986599E-2</v>
      </c>
      <c r="E40" s="11">
        <v>4.47621494761343E-2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1.71296095885769E-2</v>
      </c>
      <c r="D41" s="11">
        <v>7.1025954949371101E-3</v>
      </c>
      <c r="E41" s="11">
        <v>4.0731454957646601E-2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3.34138213124483E-2</v>
      </c>
      <c r="D42" s="11">
        <v>1.91275837498639E-2</v>
      </c>
      <c r="E42" s="11">
        <v>5.7742194231049898E-2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3.8894195215995297E-2</v>
      </c>
      <c r="D43" s="11">
        <v>2.5259104089947301E-2</v>
      </c>
      <c r="E43" s="11">
        <v>5.9440788890880503E-2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2.4993712131293401E-2</v>
      </c>
      <c r="D44" s="11">
        <v>1.40837134836172E-2</v>
      </c>
      <c r="E44" s="11">
        <v>4.3978190227351402E-2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4.8044082526778102E-2</v>
      </c>
      <c r="D45" s="11">
        <v>3.4164212048314699E-2</v>
      </c>
      <c r="E45" s="11">
        <v>6.7170746510274298E-2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4.8591151790740097E-2</v>
      </c>
      <c r="D46" s="27">
        <v>4.3914488302650101E-2</v>
      </c>
      <c r="E46" s="27">
        <v>5.3737862586806399E-2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4.6039757054446698E-2</v>
      </c>
      <c r="D47" s="11">
        <v>1.6819166828602398E-2</v>
      </c>
      <c r="E47" s="11">
        <v>0.119838602978008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3.3831599734819098E-2</v>
      </c>
      <c r="D48" s="11">
        <v>1.6180743288580601E-2</v>
      </c>
      <c r="E48" s="11">
        <v>6.9379159560785497E-2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4.9497499997801397E-2</v>
      </c>
      <c r="D49" s="11">
        <v>2.5880725160013399E-2</v>
      </c>
      <c r="E49" s="11">
        <v>9.2616153716060204E-2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3.5667548752151897E-2</v>
      </c>
      <c r="D50" s="11">
        <v>1.75167946975044E-2</v>
      </c>
      <c r="E50" s="11">
        <v>7.1261796941795894E-2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6.5866657053339397E-2</v>
      </c>
      <c r="D51" s="11">
        <v>4.5022028011790401E-2</v>
      </c>
      <c r="E51" s="11">
        <v>9.5398013922095404E-2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6.5450584999372299E-2</v>
      </c>
      <c r="D52" s="11">
        <v>2.8533093665011802E-2</v>
      </c>
      <c r="E52" s="11">
        <v>0.143097792904506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9.8573182429740794E-2</v>
      </c>
      <c r="D53" s="11">
        <v>6.4495318927805398E-2</v>
      </c>
      <c r="E53" s="11">
        <v>0.14781202865416701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4.9445618328080497E-2</v>
      </c>
      <c r="D54" s="11">
        <v>1.9074615409897099E-2</v>
      </c>
      <c r="E54" s="11">
        <v>0.122152151423086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6.8154468087607001E-2</v>
      </c>
      <c r="D55" s="11">
        <v>3.3502763102874297E-2</v>
      </c>
      <c r="E55" s="11">
        <v>0.133688721455375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2.02570690034709E-2</v>
      </c>
      <c r="D56" s="11">
        <v>7.9851360959851108E-3</v>
      </c>
      <c r="E56" s="11">
        <v>5.0430310043785898E-2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2.2883065476300101E-2</v>
      </c>
      <c r="D57" s="11">
        <v>1.04871896030723E-2</v>
      </c>
      <c r="E57" s="11">
        <v>4.9202337179116699E-2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8.6535120200273097E-2</v>
      </c>
      <c r="D58" s="11">
        <v>5.2064369544678801E-2</v>
      </c>
      <c r="E58" s="11">
        <v>0.14044686674002399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0.106868015466273</v>
      </c>
      <c r="D59" s="11">
        <v>6.3140268321789803E-2</v>
      </c>
      <c r="E59" s="11">
        <v>0.17521560717623999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1.9261818936088401E-2</v>
      </c>
      <c r="D60" s="11">
        <v>8.5253625694687394E-3</v>
      </c>
      <c r="E60" s="11">
        <v>4.2933783652268902E-2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5.4246736829030202E-2</v>
      </c>
      <c r="D61" s="11">
        <v>2.94955640302457E-2</v>
      </c>
      <c r="E61" s="11">
        <v>9.7677421096447295E-2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0</v>
      </c>
      <c r="D62" s="11"/>
      <c r="E62" s="11"/>
      <c r="F62" s="15" t="s">
        <v>94</v>
      </c>
    </row>
    <row r="63" spans="1:6" x14ac:dyDescent="0.25">
      <c r="A63" s="12" t="s">
        <v>137</v>
      </c>
      <c r="B63" t="s">
        <v>154</v>
      </c>
      <c r="C63" s="8">
        <v>6.5193948846274403E-3</v>
      </c>
      <c r="D63" s="11">
        <v>1.47049050291026E-3</v>
      </c>
      <c r="E63" s="11">
        <v>2.8410398576380998E-2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9.0863872063764395E-2</v>
      </c>
      <c r="D64" s="11">
        <v>6.27762718895684E-2</v>
      </c>
      <c r="E64" s="11">
        <v>0.129778359648796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7.9231492786610097E-2</v>
      </c>
      <c r="D65" s="11">
        <v>4.6492216358479901E-2</v>
      </c>
      <c r="E65" s="11">
        <v>0.13183771594781499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3.4599592373021598E-2</v>
      </c>
      <c r="D66" s="11">
        <v>2.0270774363784098E-2</v>
      </c>
      <c r="E66" s="11">
        <v>5.8452737830210801E-2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2.98622967007405E-2</v>
      </c>
      <c r="D67" s="11">
        <v>1.81862160082026E-2</v>
      </c>
      <c r="E67" s="11">
        <v>4.8663206213930499E-2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4.4192881330798101E-2</v>
      </c>
      <c r="D68" s="11">
        <v>2.52301419959928E-2</v>
      </c>
      <c r="E68" s="11">
        <v>7.6292359600503998E-2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1.4342872986878001E-2</v>
      </c>
      <c r="D69" s="11">
        <v>4.4396604018591499E-3</v>
      </c>
      <c r="E69" s="11">
        <v>4.5330594295483799E-2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1.6813132559232901E-2</v>
      </c>
      <c r="D70" s="11">
        <v>6.1098003495221398E-3</v>
      </c>
      <c r="E70" s="11">
        <v>4.5410190045910202E-2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8.9406346092138198E-2</v>
      </c>
      <c r="D71" s="11">
        <v>6.0630771288615097E-2</v>
      </c>
      <c r="E71" s="11">
        <v>0.12994964026141501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7.6009586508800894E-2</v>
      </c>
      <c r="D72" s="11">
        <v>4.6474928550324E-2</v>
      </c>
      <c r="E72" s="11">
        <v>0.121913671486959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8.6128133285938199E-2</v>
      </c>
      <c r="D73" s="11">
        <v>5.2728024992615703E-2</v>
      </c>
      <c r="E73" s="11">
        <v>0.13761173650154401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1.3953667304351599E-3</v>
      </c>
      <c r="D74" s="11">
        <v>1.8975966835305799E-4</v>
      </c>
      <c r="E74" s="11">
        <v>1.01825917032034E-2</v>
      </c>
      <c r="F74" s="15" t="s">
        <v>112</v>
      </c>
    </row>
    <row r="75" spans="1:6" x14ac:dyDescent="0.25">
      <c r="A75" s="12" t="s">
        <v>137</v>
      </c>
      <c r="B75" t="s">
        <v>166</v>
      </c>
      <c r="C75" s="8">
        <v>7.6367472007509096E-2</v>
      </c>
      <c r="D75" s="11">
        <v>4.3787953101099002E-2</v>
      </c>
      <c r="E75" s="11">
        <v>0.12989426791603201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3.25586742608504E-2</v>
      </c>
      <c r="D76" s="11">
        <v>1.82094723325445E-2</v>
      </c>
      <c r="E76" s="11">
        <v>5.7552325813502898E-2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5.2895279896751003E-2</v>
      </c>
      <c r="D77" s="11">
        <v>2.8407549710598601E-2</v>
      </c>
      <c r="E77" s="11">
        <v>9.6397469134430799E-2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4.6625032488400497E-2</v>
      </c>
      <c r="D78" s="11">
        <v>2.8338874288736202E-2</v>
      </c>
      <c r="E78" s="11">
        <v>7.5790289512657705E-2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5.2495780558694201E-2</v>
      </c>
      <c r="D79" s="11">
        <v>3.1788949208741299E-2</v>
      </c>
      <c r="E79" s="11">
        <v>8.5499630522400005E-2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6.7133168359058096E-2</v>
      </c>
      <c r="D80" s="11">
        <v>3.6776363350196503E-2</v>
      </c>
      <c r="E80" s="11">
        <v>0.11944060377478501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9.9135597838194395E-2</v>
      </c>
      <c r="D81" s="11">
        <v>6.4661807269348406E-2</v>
      </c>
      <c r="E81" s="11">
        <v>0.149059725288027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4.4878039973288097E-2</v>
      </c>
      <c r="D82" s="11">
        <v>2.20452489466176E-2</v>
      </c>
      <c r="E82" s="11">
        <v>8.92022490309934E-2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2.5891154039244298E-2</v>
      </c>
      <c r="D83" s="11">
        <v>1.27228071344163E-2</v>
      </c>
      <c r="E83" s="11">
        <v>5.19715164787838E-2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5.34946026646329E-2</v>
      </c>
      <c r="D84" s="11">
        <v>3.1622633118213998E-2</v>
      </c>
      <c r="E84" s="11">
        <v>8.9102493323576795E-2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5.56013730135618E-2</v>
      </c>
      <c r="D85" s="11">
        <v>4.1679691944894397E-2</v>
      </c>
      <c r="E85" s="11">
        <v>7.3814944643367603E-2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3.5546065055838003E-2</v>
      </c>
      <c r="D86" s="11">
        <v>1.8678999498205E-2</v>
      </c>
      <c r="E86" s="11">
        <v>6.6610182765888801E-2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</v>
      </c>
      <c r="D87" s="11"/>
      <c r="E87" s="11"/>
      <c r="F87" s="15" t="s">
        <v>94</v>
      </c>
    </row>
    <row r="88" spans="1:6" x14ac:dyDescent="0.25">
      <c r="A88" s="12" t="s">
        <v>137</v>
      </c>
      <c r="B88" t="s">
        <v>179</v>
      </c>
      <c r="C88" s="8">
        <v>1.43830151928183E-2</v>
      </c>
      <c r="D88" s="11">
        <v>5.1105026053752597E-3</v>
      </c>
      <c r="E88" s="11">
        <v>3.98064578136373E-2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2.8766352859245298E-2</v>
      </c>
      <c r="D89" s="27">
        <v>2.1273222520597299E-2</v>
      </c>
      <c r="E89" s="27">
        <v>3.87941946392703E-2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2.7938861212239499E-2</v>
      </c>
      <c r="D90" s="11">
        <v>7.6832797629408202E-3</v>
      </c>
      <c r="E90" s="11">
        <v>9.6406636860544695E-2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4.0725972201306098E-3</v>
      </c>
      <c r="D91" s="11">
        <v>4.9617887610463004E-4</v>
      </c>
      <c r="E91" s="11">
        <v>3.2587093134125902E-2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4.83146555064045E-2</v>
      </c>
      <c r="D92" s="11">
        <v>1.9121640442596701E-2</v>
      </c>
      <c r="E92" s="11">
        <v>0.116770842799689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1.4766216063644901E-2</v>
      </c>
      <c r="D93" s="11">
        <v>4.8915940830117502E-3</v>
      </c>
      <c r="E93" s="11">
        <v>4.3699283063663899E-2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7.9686221378657093E-2</v>
      </c>
      <c r="D94" s="11">
        <v>4.39882254498076E-2</v>
      </c>
      <c r="E94" s="11">
        <v>0.14010866374638201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4.2866068257219701E-3</v>
      </c>
      <c r="D95" s="11">
        <v>4.9954020708870104E-4</v>
      </c>
      <c r="E95" s="11">
        <v>3.5756727989332902E-2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2.5738367437572698E-2</v>
      </c>
      <c r="D96" s="11">
        <v>1.40391417467587E-2</v>
      </c>
      <c r="E96" s="11">
        <v>4.6724877136007002E-2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3.1577031169566699E-2</v>
      </c>
      <c r="D97" s="11">
        <v>1.4955085151211101E-2</v>
      </c>
      <c r="E97" s="11">
        <v>6.5446121775640395E-2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6.0354785246268298E-2</v>
      </c>
      <c r="D98" s="11">
        <v>3.4398742262454901E-2</v>
      </c>
      <c r="E98" s="11">
        <v>0.103791100442836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3.9782676164234702E-3</v>
      </c>
      <c r="D99" s="11">
        <v>5.0058648390666205E-4</v>
      </c>
      <c r="E99" s="11">
        <v>3.0869944388788598E-2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1.14834355538739E-2</v>
      </c>
      <c r="D100" s="11">
        <v>3.5390214283843799E-3</v>
      </c>
      <c r="E100" s="11">
        <v>3.6606368549538297E-2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2.2482074405551E-2</v>
      </c>
      <c r="D101" s="27">
        <v>1.6499885845227699E-2</v>
      </c>
      <c r="E101" s="27">
        <v>3.0565755385730399E-2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8.7727568308481295E-3</v>
      </c>
      <c r="D102" s="11">
        <v>2.7629832228370098E-3</v>
      </c>
      <c r="E102" s="11">
        <v>2.7494014002639601E-2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3.2894434023487899E-2</v>
      </c>
      <c r="D103" s="11">
        <v>1.3092202698305201E-2</v>
      </c>
      <c r="E103" s="11">
        <v>8.0213584141593797E-2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2.8125282137875001E-2</v>
      </c>
      <c r="D104" s="11">
        <v>1.44862672003216E-2</v>
      </c>
      <c r="E104" s="11">
        <v>5.3903249382567603E-2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2.4775468292038399E-2</v>
      </c>
      <c r="D105" s="11">
        <v>1.16500852601655E-2</v>
      </c>
      <c r="E105" s="11">
        <v>5.1911662655795797E-2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1.19602972858186E-2</v>
      </c>
      <c r="D106" s="11">
        <v>4.5116351459723297E-3</v>
      </c>
      <c r="E106" s="11">
        <v>3.13197173232461E-2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2.7953525501456401E-2</v>
      </c>
      <c r="D107" s="11">
        <v>1.21970301788647E-2</v>
      </c>
      <c r="E107" s="11">
        <v>6.2771273481732906E-2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3.09055905812048E-2</v>
      </c>
      <c r="D108" s="11">
        <v>1.4033217143028499E-2</v>
      </c>
      <c r="E108" s="11">
        <v>6.6691742474600302E-2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2.0685780808093301E-2</v>
      </c>
      <c r="D109" s="11">
        <v>9.5160145622630293E-3</v>
      </c>
      <c r="E109" s="11">
        <v>4.4379024352815197E-2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1.7731275101734102E-2</v>
      </c>
      <c r="D110" s="11">
        <v>8.7157517308682105E-3</v>
      </c>
      <c r="E110" s="11">
        <v>3.5736211922919897E-2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1.7743022402166301E-2</v>
      </c>
      <c r="D111" s="27">
        <v>1.11375025566433E-2</v>
      </c>
      <c r="E111" s="27">
        <v>2.8154654705713902E-2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1.4497722533488199E-2</v>
      </c>
      <c r="D112" s="11">
        <v>3.9065292436739002E-3</v>
      </c>
      <c r="E112" s="11">
        <v>5.2295721349846801E-2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2.2683442135477801E-2</v>
      </c>
      <c r="D113" s="11">
        <v>1.25067356518965E-2</v>
      </c>
      <c r="E113" s="11">
        <v>4.07987907917714E-2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8.5471641133176898E-3</v>
      </c>
      <c r="D114" s="11">
        <v>1.86451753257079E-3</v>
      </c>
      <c r="E114" s="11">
        <v>3.82630251560655E-2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1.4828616395776401E-2</v>
      </c>
      <c r="D115" s="11">
        <v>2.9542651203877902E-3</v>
      </c>
      <c r="E115" s="11">
        <v>7.1030481914008597E-2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1.17558075986848E-2</v>
      </c>
      <c r="D116" s="11">
        <v>1.5073083671709E-3</v>
      </c>
      <c r="E116" s="11">
        <v>8.5704885162172506E-2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1.93499692699774E-2</v>
      </c>
      <c r="D117" s="11">
        <v>6.2175754908103901E-3</v>
      </c>
      <c r="E117" s="11">
        <v>5.8584668689880902E-2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5.9022941067388901E-3</v>
      </c>
      <c r="D118" s="11">
        <v>1.25731049643221E-3</v>
      </c>
      <c r="E118" s="11">
        <v>2.7239586477818101E-2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6.6969695115707498E-3</v>
      </c>
      <c r="D119" s="11">
        <v>1.49841483521175E-3</v>
      </c>
      <c r="E119" s="11">
        <v>2.9400182248219602E-2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3.5850157665235E-2</v>
      </c>
      <c r="D120" s="27">
        <v>2.9450749720748799E-2</v>
      </c>
      <c r="E120" s="27">
        <v>4.3577669590536598E-2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3.48511047463149E-2</v>
      </c>
      <c r="D121" s="11">
        <v>1.78318164439745E-2</v>
      </c>
      <c r="E121" s="11">
        <v>6.7005985208042199E-2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2.10136597014371E-2</v>
      </c>
      <c r="D122" s="11">
        <v>1.1936691496127701E-2</v>
      </c>
      <c r="E122" s="11">
        <v>3.6736357813588097E-2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6.1203734456337699E-2</v>
      </c>
      <c r="D123" s="11">
        <v>4.0473154686797103E-2</v>
      </c>
      <c r="E123" s="11">
        <v>9.1539638557717795E-2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1.64336702010538E-2</v>
      </c>
      <c r="D124" s="11">
        <v>7.8281296969798502E-3</v>
      </c>
      <c r="E124" s="11">
        <v>3.4173528997581797E-2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4.72794733368187E-2</v>
      </c>
      <c r="D125" s="11">
        <v>2.1670008662241301E-2</v>
      </c>
      <c r="E125" s="11">
        <v>0.100058663673058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3.3976564151394099E-2</v>
      </c>
      <c r="D126" s="11">
        <v>1.58694567222738E-2</v>
      </c>
      <c r="E126" s="11">
        <v>7.1248202447243197E-2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6.6698900605033307E-2</v>
      </c>
      <c r="D127" s="11">
        <v>4.3421725281455999E-2</v>
      </c>
      <c r="E127" s="11">
        <v>0.101135047193724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2.22962112102311E-2</v>
      </c>
      <c r="D128" s="11">
        <v>1.15089749591027E-2</v>
      </c>
      <c r="E128" s="11">
        <v>4.2756868245991099E-2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3.9498719288904999E-2</v>
      </c>
      <c r="D129" s="11">
        <v>2.1811631894152798E-2</v>
      </c>
      <c r="E129" s="11">
        <v>7.0494680420896502E-2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4.7701277215670503E-2</v>
      </c>
      <c r="D130" s="11">
        <v>2.7349287164423499E-2</v>
      </c>
      <c r="E130" s="11">
        <v>8.1922613677183995E-2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2.0822386267278E-2</v>
      </c>
      <c r="D131" s="11">
        <v>9.2353941998169695E-3</v>
      </c>
      <c r="E131" s="11">
        <v>4.6267869837199903E-2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1.31043304249483E-2</v>
      </c>
      <c r="D132" s="27">
        <v>9.1791765281246905E-3</v>
      </c>
      <c r="E132" s="27">
        <v>1.86763014081168E-2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3.2192113365145901E-2</v>
      </c>
      <c r="D133" s="11">
        <v>1.42741740617625E-2</v>
      </c>
      <c r="E133" s="11">
        <v>7.0982259155311395E-2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3.4279198882836898E-2</v>
      </c>
      <c r="D134" s="11">
        <v>1.4841847506326999E-2</v>
      </c>
      <c r="E134" s="11">
        <v>7.7178092750031402E-2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1.8635456377471198E-2</v>
      </c>
      <c r="D135" s="11">
        <v>4.5341036145808804E-3</v>
      </c>
      <c r="E135" s="11">
        <v>7.3360940136240199E-2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1.4310701891742701E-2</v>
      </c>
      <c r="D137" s="11">
        <v>3.12937604603728E-3</v>
      </c>
      <c r="E137" s="11">
        <v>6.2921464431335297E-2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2.48052602901093E-2</v>
      </c>
      <c r="D138" s="11">
        <v>1.09418162821752E-2</v>
      </c>
      <c r="E138" s="11">
        <v>5.5252634325689901E-2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2.93786884071572E-2</v>
      </c>
      <c r="D139" s="11">
        <v>7.43532327536488E-3</v>
      </c>
      <c r="E139" s="11">
        <v>0.108972123080832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2.2244764609415001E-2</v>
      </c>
      <c r="D140" s="11">
        <v>6.3758108944907202E-3</v>
      </c>
      <c r="E140" s="11">
        <v>7.4643363502388094E-2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4.0167119434602397E-3</v>
      </c>
      <c r="D141" s="11">
        <v>1.29212273360568E-3</v>
      </c>
      <c r="E141" s="11">
        <v>1.24149927048123E-2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1.1093926634398199E-2</v>
      </c>
      <c r="D142" s="11">
        <v>1.38815125244142E-3</v>
      </c>
      <c r="E142" s="11">
        <v>8.3019570664426001E-2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2.1961276241887699E-2</v>
      </c>
      <c r="D144" s="11">
        <v>8.5423854294241607E-3</v>
      </c>
      <c r="E144" s="11">
        <v>5.5283982121800003E-2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3.3724277797018899E-2</v>
      </c>
      <c r="D145" s="27">
        <v>2.3199845520174501E-2</v>
      </c>
      <c r="E145" s="27">
        <v>4.8784592637468399E-2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2.4728768574847401E-2</v>
      </c>
      <c r="D146" s="11">
        <v>1.24736272274241E-2</v>
      </c>
      <c r="E146" s="11">
        <v>4.8433859229291297E-2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2.7843720224226601E-2</v>
      </c>
      <c r="D147" s="11">
        <v>6.2680295569702803E-3</v>
      </c>
      <c r="E147" s="11">
        <v>0.115085800104288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1.95577204228185E-2</v>
      </c>
      <c r="D149" s="11">
        <v>7.3458919140589798E-3</v>
      </c>
      <c r="E149" s="11">
        <v>5.1026959380850098E-2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4.0389304853637703E-2</v>
      </c>
      <c r="D150" s="11">
        <v>2.593555246498E-2</v>
      </c>
      <c r="E150" s="11">
        <v>6.23821923599715E-2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2.14684943113118E-2</v>
      </c>
      <c r="D151" s="27">
        <v>1.5168672969930999E-2</v>
      </c>
      <c r="E151" s="27">
        <v>3.03042341023026E-2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1.0088547007945901E-2</v>
      </c>
      <c r="D152" s="11">
        <v>3.0635999410345001E-3</v>
      </c>
      <c r="E152" s="11">
        <v>3.2693691979375897E-2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6.1216425587757601E-3</v>
      </c>
      <c r="D153" s="11">
        <v>1.40241607885383E-3</v>
      </c>
      <c r="E153" s="11">
        <v>2.6303096935083502E-2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2.3829646264562899E-2</v>
      </c>
      <c r="D154" s="11">
        <v>7.1649928382763904E-3</v>
      </c>
      <c r="E154" s="11">
        <v>7.6275935403569403E-2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1.7408829916251398E-2</v>
      </c>
      <c r="D155" s="11">
        <v>9.4582015699913695E-3</v>
      </c>
      <c r="E155" s="11">
        <v>3.1828061058820099E-2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2.3691793753632302E-2</v>
      </c>
      <c r="D156" s="11">
        <v>1.3277511628073601E-2</v>
      </c>
      <c r="E156" s="11">
        <v>4.1927476870839801E-2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2.1437582527540001E-2</v>
      </c>
      <c r="D157" s="11">
        <v>7.6758515912331597E-3</v>
      </c>
      <c r="E157" s="11">
        <v>5.8419647550372197E-2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5.68682030276507E-2</v>
      </c>
      <c r="D158" s="11">
        <v>2.62094305762741E-2</v>
      </c>
      <c r="E158" s="11">
        <v>0.119007522790661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5.4042558253251296E-3</v>
      </c>
      <c r="D159" s="27">
        <v>2.16227717181602E-3</v>
      </c>
      <c r="E159" s="27">
        <v>1.34415692170155E-2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7.6582161212958499E-3</v>
      </c>
      <c r="D160" s="11">
        <v>1.8054383911443499E-3</v>
      </c>
      <c r="E160" s="11">
        <v>3.1878300550218501E-2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4.5055706600018799E-3</v>
      </c>
      <c r="D161" s="11">
        <v>1.3545524391650799E-3</v>
      </c>
      <c r="E161" s="11">
        <v>1.48774232323451E-2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3.8459791674004401E-3</v>
      </c>
      <c r="D162" s="27">
        <v>1.2219749853112599E-3</v>
      </c>
      <c r="E162" s="27">
        <v>1.2036724886957201E-2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1.3617693963743299E-3</v>
      </c>
      <c r="D163" s="11">
        <v>1.7687680995456199E-4</v>
      </c>
      <c r="E163" s="11">
        <v>1.0401644536714201E-2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3.8949731955248198E-3</v>
      </c>
      <c r="D164" s="10">
        <v>1.1741205028274501E-3</v>
      </c>
      <c r="E164" s="10">
        <v>1.2839951059080401E-2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42</v>
      </c>
    </row>
    <row r="3" spans="1:6" x14ac:dyDescent="0.25">
      <c r="A3" s="1" t="s">
        <v>291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3.4855880517573802E-2</v>
      </c>
      <c r="D12" s="23">
        <v>3.2305327356029201E-2</v>
      </c>
      <c r="E12" s="23">
        <v>3.7599979335946901E-2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5.1993279913636399E-2</v>
      </c>
      <c r="D13" s="27">
        <v>3.8073756252329102E-2</v>
      </c>
      <c r="E13" s="27">
        <v>7.0628048707533794E-2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5.1934675252948599E-2</v>
      </c>
      <c r="D14" s="11">
        <v>3.8100111451203601E-2</v>
      </c>
      <c r="E14" s="11">
        <v>7.0424928142357401E-2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4.5233332425137301E-2</v>
      </c>
      <c r="D15" s="27">
        <v>3.4354594943678998E-2</v>
      </c>
      <c r="E15" s="27">
        <v>5.9345225082239703E-2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6.6742725544183798E-2</v>
      </c>
      <c r="D16" s="11">
        <v>4.6803754022925199E-2</v>
      </c>
      <c r="E16" s="11">
        <v>9.4335289906304395E-2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3.5733127752061097E-2</v>
      </c>
      <c r="D17" s="11">
        <v>2.2840927909626999E-2</v>
      </c>
      <c r="E17" s="11">
        <v>5.5488905638940801E-2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3.4415588176924999E-2</v>
      </c>
      <c r="D18" s="11">
        <v>1.3719123317812601E-2</v>
      </c>
      <c r="E18" s="11">
        <v>8.3685234593173799E-2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3.1228992041372101E-2</v>
      </c>
      <c r="D19" s="27">
        <v>2.1584407067702201E-2</v>
      </c>
      <c r="E19" s="27">
        <v>4.49849384570703E-2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3.0089978234699801E-2</v>
      </c>
      <c r="D20" s="11">
        <v>1.92992962400419E-2</v>
      </c>
      <c r="E20" s="11">
        <v>4.6627127204022498E-2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3.8736491571217301E-2</v>
      </c>
      <c r="D21" s="11">
        <v>1.92912044725266E-2</v>
      </c>
      <c r="E21" s="11">
        <v>7.6258269304664797E-2</v>
      </c>
      <c r="F21" s="15" t="s">
        <v>112</v>
      </c>
    </row>
    <row r="22" spans="1:6" x14ac:dyDescent="0.25">
      <c r="A22" s="12" t="s">
        <v>113</v>
      </c>
      <c r="B22" t="s">
        <v>115</v>
      </c>
      <c r="C22" s="8">
        <v>1.1043207541763699E-2</v>
      </c>
      <c r="D22" s="11">
        <v>4.0273234401454697E-3</v>
      </c>
      <c r="E22" s="11">
        <v>2.9914166721820699E-2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2.7781188318981399E-2</v>
      </c>
      <c r="D23" s="27">
        <v>1.66284955188012E-2</v>
      </c>
      <c r="E23" s="27">
        <v>4.6063580051009197E-2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2.3200313096694101E-2</v>
      </c>
      <c r="D24" s="11">
        <v>8.2142215628308105E-3</v>
      </c>
      <c r="E24" s="11">
        <v>6.3769212040639303E-2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2.6157847861000099E-2</v>
      </c>
      <c r="D25" s="11">
        <v>1.3408632596112101E-2</v>
      </c>
      <c r="E25" s="11">
        <v>5.0409904830957003E-2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3.2368244058186398E-2</v>
      </c>
      <c r="D26" s="11">
        <v>1.5406831099513201E-2</v>
      </c>
      <c r="E26" s="11">
        <v>6.6736845051595897E-2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1.8407284665566698E-2</v>
      </c>
      <c r="D27" s="27">
        <v>1.2093083079214299E-2</v>
      </c>
      <c r="E27" s="27">
        <v>2.79251491247435E-2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2.65688778254204E-2</v>
      </c>
      <c r="D28" s="11">
        <v>1.41426333681118E-2</v>
      </c>
      <c r="E28" s="11">
        <v>4.9366559337821601E-2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1.4468262153850799E-2</v>
      </c>
      <c r="D29" s="11">
        <v>5.3691495474910301E-3</v>
      </c>
      <c r="E29" s="11">
        <v>3.8392447547952097E-2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4.68742820938185E-3</v>
      </c>
      <c r="D30" s="11">
        <v>1.41230238830619E-3</v>
      </c>
      <c r="E30" s="11">
        <v>1.5440129115242901E-2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3.37561034310336E-2</v>
      </c>
      <c r="D31" s="11">
        <v>1.16897057092911E-2</v>
      </c>
      <c r="E31" s="11">
        <v>9.3534555103044995E-2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2.6992013372556401E-2</v>
      </c>
      <c r="D32" s="11">
        <v>1.37478680720425E-2</v>
      </c>
      <c r="E32" s="11">
        <v>5.2318210991774902E-2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2.2990026258413801E-2</v>
      </c>
      <c r="D33" s="27">
        <v>1.8424090609033199E-2</v>
      </c>
      <c r="E33" s="27">
        <v>2.8654478737965301E-2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2.6952482195808598E-2</v>
      </c>
      <c r="D34" s="11">
        <v>1.32393172442855E-2</v>
      </c>
      <c r="E34" s="11">
        <v>5.4091003817537502E-2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7.7494678426243404E-3</v>
      </c>
      <c r="D35" s="11">
        <v>2.4126215038728798E-3</v>
      </c>
      <c r="E35" s="11">
        <v>2.4600578777022701E-2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2.41549714146738E-2</v>
      </c>
      <c r="D36" s="11">
        <v>9.7031772301757694E-3</v>
      </c>
      <c r="E36" s="11">
        <v>5.8851932016993597E-2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1.41589448266864E-2</v>
      </c>
      <c r="D37" s="11">
        <v>4.2005724546204798E-3</v>
      </c>
      <c r="E37" s="11">
        <v>4.6620525863124603E-2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3.2378867540705701E-2</v>
      </c>
      <c r="D38" s="11">
        <v>1.3707703436785901E-2</v>
      </c>
      <c r="E38" s="11">
        <v>7.4559353312796797E-2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2.6249180662196201E-2</v>
      </c>
      <c r="D39" s="11">
        <v>9.5199893794001497E-3</v>
      </c>
      <c r="E39" s="11">
        <v>7.0289855849980404E-2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1.6030623562568701E-2</v>
      </c>
      <c r="D40" s="11">
        <v>8.9289246300554796E-3</v>
      </c>
      <c r="E40" s="11">
        <v>2.8617621310360199E-2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5.1494410854807503E-3</v>
      </c>
      <c r="D41" s="11">
        <v>1.1994009458880599E-3</v>
      </c>
      <c r="E41" s="11">
        <v>2.1824076100466501E-2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3.2103781494263198E-2</v>
      </c>
      <c r="D42" s="11">
        <v>1.8088108619552699E-2</v>
      </c>
      <c r="E42" s="11">
        <v>5.6356266957800202E-2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2.6426285368625398E-2</v>
      </c>
      <c r="D43" s="11">
        <v>1.5759852143532899E-2</v>
      </c>
      <c r="E43" s="11">
        <v>4.3989222592045497E-2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1.44141442903568E-2</v>
      </c>
      <c r="D44" s="11">
        <v>6.2484386410904301E-3</v>
      </c>
      <c r="E44" s="11">
        <v>3.2897846567258797E-2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2.7039859248329499E-2</v>
      </c>
      <c r="D45" s="11">
        <v>1.7345563504540001E-2</v>
      </c>
      <c r="E45" s="11">
        <v>4.1921078469005002E-2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4.6466485179830999E-2</v>
      </c>
      <c r="D46" s="27">
        <v>4.1636104555035802E-2</v>
      </c>
      <c r="E46" s="27">
        <v>5.1826953446364801E-2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2.5987203328369402E-2</v>
      </c>
      <c r="D47" s="11">
        <v>9.5148754343800396E-3</v>
      </c>
      <c r="E47" s="11">
        <v>6.8990416296080007E-2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5.9776736941220203E-2</v>
      </c>
      <c r="D48" s="11">
        <v>3.3478486388003E-2</v>
      </c>
      <c r="E48" s="11">
        <v>0.10449944718316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7.4199771870017001E-2</v>
      </c>
      <c r="D49" s="11">
        <v>3.31220492637865E-2</v>
      </c>
      <c r="E49" s="11">
        <v>0.15790201096895401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3.41973824197268E-2</v>
      </c>
      <c r="D50" s="11">
        <v>1.70338714852151E-2</v>
      </c>
      <c r="E50" s="11">
        <v>6.7468009820581501E-2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7.2282103928575606E-2</v>
      </c>
      <c r="D51" s="11">
        <v>5.0583974333515497E-2</v>
      </c>
      <c r="E51" s="11">
        <v>0.102284966933077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8.4099761293338002E-2</v>
      </c>
      <c r="D52" s="11">
        <v>4.3181640021050099E-2</v>
      </c>
      <c r="E52" s="11">
        <v>0.15741229995782299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8.6572307356042405E-2</v>
      </c>
      <c r="D53" s="11">
        <v>5.17981103171513E-2</v>
      </c>
      <c r="E53" s="11">
        <v>0.14121504389504999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3.7412005282179597E-2</v>
      </c>
      <c r="D54" s="11">
        <v>1.6371322514040301E-2</v>
      </c>
      <c r="E54" s="11">
        <v>8.3206988535820495E-2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4.4849789900076403E-2</v>
      </c>
      <c r="D55" s="11">
        <v>2.0191567511209998E-2</v>
      </c>
      <c r="E55" s="11">
        <v>9.6650563439276999E-2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2.5752414046550601E-2</v>
      </c>
      <c r="D56" s="11">
        <v>1.11863463964546E-2</v>
      </c>
      <c r="E56" s="11">
        <v>5.81696042648365E-2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2.0396175485428401E-2</v>
      </c>
      <c r="D57" s="11">
        <v>8.4027589312356994E-3</v>
      </c>
      <c r="E57" s="11">
        <v>4.8667845143349202E-2</v>
      </c>
      <c r="F57" s="15" t="s">
        <v>112</v>
      </c>
    </row>
    <row r="58" spans="1:6" x14ac:dyDescent="0.25">
      <c r="A58" s="12" t="s">
        <v>137</v>
      </c>
      <c r="B58" t="s">
        <v>149</v>
      </c>
      <c r="C58" s="8">
        <v>7.2595336840376404E-2</v>
      </c>
      <c r="D58" s="11">
        <v>4.6078000145563E-2</v>
      </c>
      <c r="E58" s="11">
        <v>0.11257220409690299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0.15025822250676199</v>
      </c>
      <c r="D59" s="11">
        <v>9.9906002915522693E-2</v>
      </c>
      <c r="E59" s="11">
        <v>0.21979095442400901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1.40720552638767E-2</v>
      </c>
      <c r="D60" s="11">
        <v>3.7162615888924602E-3</v>
      </c>
      <c r="E60" s="11">
        <v>5.1785488142237102E-2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3.9651895969701E-2</v>
      </c>
      <c r="D61" s="11">
        <v>1.7059018559447602E-2</v>
      </c>
      <c r="E61" s="11">
        <v>8.9443887058005697E-2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0</v>
      </c>
      <c r="D62" s="11"/>
      <c r="E62" s="11"/>
      <c r="F62" s="15" t="s">
        <v>94</v>
      </c>
    </row>
    <row r="63" spans="1:6" x14ac:dyDescent="0.25">
      <c r="A63" s="12" t="s">
        <v>137</v>
      </c>
      <c r="B63" t="s">
        <v>154</v>
      </c>
      <c r="C63" s="8">
        <v>6.5193948846274403E-3</v>
      </c>
      <c r="D63" s="11">
        <v>1.47049050291026E-3</v>
      </c>
      <c r="E63" s="11">
        <v>2.8410398576380998E-2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0.11795798751818599</v>
      </c>
      <c r="D64" s="11">
        <v>8.1777454368416505E-2</v>
      </c>
      <c r="E64" s="11">
        <v>0.16723045292376301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6.9180902540526903E-2</v>
      </c>
      <c r="D65" s="11">
        <v>3.98841116782329E-2</v>
      </c>
      <c r="E65" s="11">
        <v>0.117366944438331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2.8692627754672701E-2</v>
      </c>
      <c r="D66" s="11">
        <v>1.3696636092739699E-2</v>
      </c>
      <c r="E66" s="11">
        <v>5.9123033894264598E-2</v>
      </c>
      <c r="F66" s="15" t="s">
        <v>112</v>
      </c>
    </row>
    <row r="67" spans="1:6" x14ac:dyDescent="0.25">
      <c r="A67" s="12" t="s">
        <v>137</v>
      </c>
      <c r="B67" t="s">
        <v>158</v>
      </c>
      <c r="C67" s="8">
        <v>2.7660709247780701E-2</v>
      </c>
      <c r="D67" s="11">
        <v>1.57933416283659E-2</v>
      </c>
      <c r="E67" s="11">
        <v>4.80104106729458E-2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4.4470761420680197E-2</v>
      </c>
      <c r="D68" s="11">
        <v>2.4536068653255201E-2</v>
      </c>
      <c r="E68" s="11">
        <v>7.9285268084065594E-2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1.14625618164213E-2</v>
      </c>
      <c r="D69" s="11">
        <v>4.0861856230316801E-3</v>
      </c>
      <c r="E69" s="11">
        <v>3.1730509881434298E-2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1.1924273257510699E-2</v>
      </c>
      <c r="D70" s="11">
        <v>3.5789946952755202E-3</v>
      </c>
      <c r="E70" s="11">
        <v>3.8967562854364E-2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0.119048513220733</v>
      </c>
      <c r="D71" s="11">
        <v>7.6911400349605599E-2</v>
      </c>
      <c r="E71" s="11">
        <v>0.17977511528541301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5.66915926041692E-2</v>
      </c>
      <c r="D72" s="11">
        <v>3.0105613017580399E-2</v>
      </c>
      <c r="E72" s="11">
        <v>0.104232289940925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6.8109528169242706E-2</v>
      </c>
      <c r="D73" s="11">
        <v>3.7800074960472302E-2</v>
      </c>
      <c r="E73" s="11">
        <v>0.119698837803745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1.2633227240469399E-3</v>
      </c>
      <c r="D74" s="11">
        <v>1.7332703890412599E-4</v>
      </c>
      <c r="E74" s="11">
        <v>9.1452381584186601E-3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4.2616546136281401E-2</v>
      </c>
      <c r="D75" s="11">
        <v>2.3440960921173801E-2</v>
      </c>
      <c r="E75" s="11">
        <v>7.6253626621462997E-2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3.3556797708998103E-2</v>
      </c>
      <c r="D76" s="11">
        <v>1.8328793250186201E-2</v>
      </c>
      <c r="E76" s="11">
        <v>6.06548753477376E-2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4.9935363253329298E-2</v>
      </c>
      <c r="D77" s="11">
        <v>2.2074601794582701E-2</v>
      </c>
      <c r="E77" s="11">
        <v>0.109038955809317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2.9822002074952499E-2</v>
      </c>
      <c r="D78" s="11">
        <v>1.66583202867037E-2</v>
      </c>
      <c r="E78" s="11">
        <v>5.2828999040801697E-2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5.7144521229502199E-2</v>
      </c>
      <c r="D79" s="11">
        <v>3.6129148508094698E-2</v>
      </c>
      <c r="E79" s="11">
        <v>8.9252061574028999E-2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3.3999659347265399E-2</v>
      </c>
      <c r="D80" s="11">
        <v>1.81217437459587E-2</v>
      </c>
      <c r="E80" s="11">
        <v>6.2898306549008798E-2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0.11438345930444099</v>
      </c>
      <c r="D81" s="11">
        <v>7.3906953463791197E-2</v>
      </c>
      <c r="E81" s="11">
        <v>0.17288925427886201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1.9416123131926699E-2</v>
      </c>
      <c r="D82" s="11">
        <v>5.7474378273641496E-3</v>
      </c>
      <c r="E82" s="11">
        <v>6.3515342219362406E-2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1.2400485106426501E-2</v>
      </c>
      <c r="D83" s="11">
        <v>4.44835286306318E-3</v>
      </c>
      <c r="E83" s="11">
        <v>3.4081648778552499E-2</v>
      </c>
      <c r="F83" s="15" t="s">
        <v>112</v>
      </c>
    </row>
    <row r="84" spans="1:6" x14ac:dyDescent="0.25">
      <c r="A84" s="12" t="s">
        <v>137</v>
      </c>
      <c r="B84" t="s">
        <v>175</v>
      </c>
      <c r="C84" s="8">
        <v>4.4423868369365203E-2</v>
      </c>
      <c r="D84" s="11">
        <v>2.3831607152174399E-2</v>
      </c>
      <c r="E84" s="11">
        <v>8.1326960620613495E-2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5.5431894180180998E-2</v>
      </c>
      <c r="D85" s="11">
        <v>3.9778873495459603E-2</v>
      </c>
      <c r="E85" s="11">
        <v>7.6752054736594993E-2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2.1738796115987401E-2</v>
      </c>
      <c r="D86" s="11">
        <v>9.6745702506849992E-3</v>
      </c>
      <c r="E86" s="11">
        <v>4.81162190443968E-2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0</v>
      </c>
      <c r="D87" s="11"/>
      <c r="E87" s="11"/>
      <c r="F87" s="15" t="s">
        <v>94</v>
      </c>
    </row>
    <row r="88" spans="1:6" x14ac:dyDescent="0.25">
      <c r="A88" s="12" t="s">
        <v>137</v>
      </c>
      <c r="B88" t="s">
        <v>179</v>
      </c>
      <c r="C88" s="8">
        <v>8.5243797329475901E-3</v>
      </c>
      <c r="D88" s="11">
        <v>1.78950815891888E-3</v>
      </c>
      <c r="E88" s="11">
        <v>3.9600605064096003E-2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3.2182353504496601E-2</v>
      </c>
      <c r="D89" s="27">
        <v>2.3238834679219299E-2</v>
      </c>
      <c r="E89" s="27">
        <v>4.4411308459327503E-2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2.53435613883209E-2</v>
      </c>
      <c r="D90" s="11">
        <v>7.8960438589632496E-3</v>
      </c>
      <c r="E90" s="11">
        <v>7.8301267977851294E-2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4.0725972201306098E-3</v>
      </c>
      <c r="D91" s="11">
        <v>4.9617887610463004E-4</v>
      </c>
      <c r="E91" s="11">
        <v>3.2587093134125902E-2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7.3446374620989394E-2</v>
      </c>
      <c r="D92" s="11">
        <v>3.1255683648174798E-2</v>
      </c>
      <c r="E92" s="11">
        <v>0.16300553722146799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6.78200871157563E-3</v>
      </c>
      <c r="D93" s="11">
        <v>1.65126141116059E-3</v>
      </c>
      <c r="E93" s="11">
        <v>2.74170438853342E-2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5.0411014189266398E-2</v>
      </c>
      <c r="D94" s="11">
        <v>1.9848227693309201E-2</v>
      </c>
      <c r="E94" s="11">
        <v>0.122169252645942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4.2866068257219701E-3</v>
      </c>
      <c r="D95" s="11">
        <v>4.9954020708870104E-4</v>
      </c>
      <c r="E95" s="11">
        <v>3.5756727989332902E-2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3.1425467458575003E-2</v>
      </c>
      <c r="D96" s="11">
        <v>1.7022117029807202E-2</v>
      </c>
      <c r="E96" s="11">
        <v>5.7305779044209498E-2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2.5125528578100301E-2</v>
      </c>
      <c r="D97" s="11">
        <v>1.0457570972534001E-2</v>
      </c>
      <c r="E97" s="11">
        <v>5.9137476430884801E-2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7.1742340717003403E-2</v>
      </c>
      <c r="D98" s="11">
        <v>4.3070189047153297E-2</v>
      </c>
      <c r="E98" s="11">
        <v>0.11716475072599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1.6206412340098401E-2</v>
      </c>
      <c r="D99" s="11">
        <v>4.6627219005741299E-3</v>
      </c>
      <c r="E99" s="11">
        <v>5.47570445678216E-2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6.9827452740300099E-3</v>
      </c>
      <c r="D100" s="11">
        <v>1.65795383530486E-3</v>
      </c>
      <c r="E100" s="11">
        <v>2.8913693174621301E-2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2.1015317457793399E-2</v>
      </c>
      <c r="D101" s="27">
        <v>1.5781354955443999E-2</v>
      </c>
      <c r="E101" s="27">
        <v>2.79358782941912E-2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8.7727568308481295E-3</v>
      </c>
      <c r="D102" s="11">
        <v>2.7629832228370098E-3</v>
      </c>
      <c r="E102" s="11">
        <v>2.7494014002639601E-2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3.1916351041853197E-2</v>
      </c>
      <c r="D103" s="11">
        <v>1.7589249517933E-2</v>
      </c>
      <c r="E103" s="11">
        <v>5.7233540988998799E-2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2.4686287457085902E-2</v>
      </c>
      <c r="D104" s="11">
        <v>1.41023537338882E-2</v>
      </c>
      <c r="E104" s="11">
        <v>4.2868164677984801E-2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1.9355900128121498E-2</v>
      </c>
      <c r="D105" s="11">
        <v>8.1814636283769008E-3</v>
      </c>
      <c r="E105" s="11">
        <v>4.5098658726566501E-2</v>
      </c>
      <c r="F105" s="15" t="s">
        <v>112</v>
      </c>
    </row>
    <row r="106" spans="1:6" x14ac:dyDescent="0.25">
      <c r="A106" s="12" t="s">
        <v>192</v>
      </c>
      <c r="B106" t="s">
        <v>192</v>
      </c>
      <c r="C106" s="8">
        <v>6.9077005821892397E-3</v>
      </c>
      <c r="D106" s="11">
        <v>1.5423253415853501E-3</v>
      </c>
      <c r="E106" s="11">
        <v>3.0370182917517301E-2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2.8769071172447199E-2</v>
      </c>
      <c r="D107" s="11">
        <v>1.4427993615281199E-2</v>
      </c>
      <c r="E107" s="11">
        <v>5.6546974438478899E-2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3.0336885627999601E-2</v>
      </c>
      <c r="D108" s="11">
        <v>1.36602086871016E-2</v>
      </c>
      <c r="E108" s="11">
        <v>6.6010276953599401E-2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2.3694458023976399E-2</v>
      </c>
      <c r="D109" s="11">
        <v>1.0532142721119899E-2</v>
      </c>
      <c r="E109" s="11">
        <v>5.2434398595459897E-2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1.8494175666716801E-2</v>
      </c>
      <c r="D110" s="11">
        <v>9.4840523743990098E-3</v>
      </c>
      <c r="E110" s="11">
        <v>3.57551854829362E-2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9.45544758503797E-3</v>
      </c>
      <c r="D111" s="27">
        <v>4.9173582570154698E-3</v>
      </c>
      <c r="E111" s="27">
        <v>1.8105408311888699E-2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1.1962832507433499E-2</v>
      </c>
      <c r="D112" s="11">
        <v>2.5929362949875601E-3</v>
      </c>
      <c r="E112" s="11">
        <v>5.3379904549825899E-2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1.1669713645223701E-2</v>
      </c>
      <c r="D113" s="11">
        <v>5.1677441694172703E-3</v>
      </c>
      <c r="E113" s="11">
        <v>2.6137420300057099E-2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4.8133771044168803E-3</v>
      </c>
      <c r="D114" s="11">
        <v>6.2645689252965495E-4</v>
      </c>
      <c r="E114" s="11">
        <v>3.5976187181613703E-2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1.6848428343938401E-2</v>
      </c>
      <c r="D115" s="11">
        <v>4.9132464295780897E-3</v>
      </c>
      <c r="E115" s="11">
        <v>5.6140659559024898E-2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</v>
      </c>
      <c r="D116" s="11"/>
      <c r="E116" s="11"/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5.9053606212305602E-3</v>
      </c>
      <c r="D117" s="11">
        <v>7.0247306854024705E-4</v>
      </c>
      <c r="E117" s="11">
        <v>4.7800293229738701E-2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2.9168087106216899E-3</v>
      </c>
      <c r="D118" s="11">
        <v>3.8490636379175097E-4</v>
      </c>
      <c r="E118" s="11">
        <v>2.17412525095367E-2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3.4651713436450002E-2</v>
      </c>
      <c r="D120" s="27">
        <v>2.8277289168373802E-2</v>
      </c>
      <c r="E120" s="27">
        <v>4.2400395380319401E-2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3.7429320353080497E-2</v>
      </c>
      <c r="D121" s="11">
        <v>1.82466212670876E-2</v>
      </c>
      <c r="E121" s="11">
        <v>7.5233402947410793E-2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1.28205749526844E-2</v>
      </c>
      <c r="D122" s="11">
        <v>6.6074193235269203E-3</v>
      </c>
      <c r="E122" s="11">
        <v>2.47307000569367E-2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5.3205027979628103E-2</v>
      </c>
      <c r="D123" s="11">
        <v>3.4918425749465201E-2</v>
      </c>
      <c r="E123" s="11">
        <v>8.0271686972247805E-2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2.29644852037162E-2</v>
      </c>
      <c r="D124" s="11">
        <v>1.0582225780889199E-2</v>
      </c>
      <c r="E124" s="11">
        <v>4.9115995847376102E-2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3.1970346553412798E-2</v>
      </c>
      <c r="D125" s="11">
        <v>1.33583501482036E-2</v>
      </c>
      <c r="E125" s="11">
        <v>7.4554654645937607E-2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3.3075350649627397E-2</v>
      </c>
      <c r="D126" s="11">
        <v>1.6790223113681901E-2</v>
      </c>
      <c r="E126" s="11">
        <v>6.4125530650925897E-2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5.3868121650432498E-2</v>
      </c>
      <c r="D127" s="11">
        <v>3.3040468445954298E-2</v>
      </c>
      <c r="E127" s="11">
        <v>8.6648374876502898E-2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1.88907650864031E-2</v>
      </c>
      <c r="D128" s="11">
        <v>9.7989095206166294E-3</v>
      </c>
      <c r="E128" s="11">
        <v>3.6110801972911097E-2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5.6232649773814002E-2</v>
      </c>
      <c r="D129" s="11">
        <v>3.2225407594540498E-2</v>
      </c>
      <c r="E129" s="11">
        <v>9.63442926651321E-2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4.3285574675073303E-2</v>
      </c>
      <c r="D130" s="11">
        <v>2.41930256967159E-2</v>
      </c>
      <c r="E130" s="11">
        <v>7.6267852834858901E-2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2.11995079602177E-2</v>
      </c>
      <c r="D131" s="11">
        <v>1.0011980496660199E-2</v>
      </c>
      <c r="E131" s="11">
        <v>4.4328377786237001E-2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1.3081973890223E-2</v>
      </c>
      <c r="D132" s="27">
        <v>8.8223478363246201E-3</v>
      </c>
      <c r="E132" s="27">
        <v>1.9358075281885899E-2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2.5937043290254001E-2</v>
      </c>
      <c r="D133" s="11">
        <v>9.4191958752039805E-3</v>
      </c>
      <c r="E133" s="11">
        <v>6.9392049806631897E-2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2.67039231985664E-2</v>
      </c>
      <c r="D134" s="11">
        <v>8.1944244375123203E-3</v>
      </c>
      <c r="E134" s="11">
        <v>8.3502516216053202E-2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9.5631512340597392E-3</v>
      </c>
      <c r="D135" s="11">
        <v>1.2470524472224299E-3</v>
      </c>
      <c r="E135" s="11">
        <v>6.9478172761114301E-2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2.1313724693540301E-2</v>
      </c>
      <c r="D137" s="11">
        <v>6.1747681901963202E-3</v>
      </c>
      <c r="E137" s="11">
        <v>7.0920827222617402E-2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1.38995923511997E-2</v>
      </c>
      <c r="D138" s="11">
        <v>4.26214384676246E-3</v>
      </c>
      <c r="E138" s="11">
        <v>4.4358198886370298E-2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0</v>
      </c>
      <c r="D139" s="11"/>
      <c r="E139" s="11"/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2.6802388047706599E-2</v>
      </c>
      <c r="D140" s="11">
        <v>8.3703721213364106E-3</v>
      </c>
      <c r="E140" s="11">
        <v>8.2448035103595399E-2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7.8472506287774399E-3</v>
      </c>
      <c r="D141" s="11">
        <v>3.5194991141797999E-3</v>
      </c>
      <c r="E141" s="11">
        <v>1.7403678234828801E-2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1.1093926634398199E-2</v>
      </c>
      <c r="D142" s="11">
        <v>1.38815125244142E-3</v>
      </c>
      <c r="E142" s="11">
        <v>8.3019570664426001E-2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3.8469902305478497E-2</v>
      </c>
      <c r="D144" s="11">
        <v>1.38378192976003E-2</v>
      </c>
      <c r="E144" s="11">
        <v>0.10239576226831699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2.3048967597246901E-2</v>
      </c>
      <c r="D145" s="27">
        <v>1.4038730358065601E-2</v>
      </c>
      <c r="E145" s="27">
        <v>3.7621432473519199E-2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2.6577285878045798E-2</v>
      </c>
      <c r="D146" s="11">
        <v>1.2095685432895201E-2</v>
      </c>
      <c r="E146" s="11">
        <v>5.7389815686362401E-2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1.8969531869406499E-2</v>
      </c>
      <c r="D147" s="11">
        <v>5.6957988585098103E-3</v>
      </c>
      <c r="E147" s="11">
        <v>6.12707526283989E-2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1.2303309720448E-2</v>
      </c>
      <c r="D149" s="11">
        <v>3.85466655862847E-3</v>
      </c>
      <c r="E149" s="11">
        <v>3.8552980882893897E-2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2.55371458489921E-2</v>
      </c>
      <c r="D150" s="11">
        <v>1.37361589906363E-2</v>
      </c>
      <c r="E150" s="11">
        <v>4.6993500953610899E-2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1.7133137387917899E-2</v>
      </c>
      <c r="D151" s="27">
        <v>1.07429441325975E-2</v>
      </c>
      <c r="E151" s="27">
        <v>2.7219802473817799E-2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</v>
      </c>
      <c r="D152" s="11"/>
      <c r="E152" s="11"/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6.6038480571926498E-3</v>
      </c>
      <c r="D153" s="11">
        <v>1.4976292726426601E-3</v>
      </c>
      <c r="E153" s="11">
        <v>2.8620864594594699E-2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9.7174938789561308E-3</v>
      </c>
      <c r="D154" s="11">
        <v>2.1554699726253701E-3</v>
      </c>
      <c r="E154" s="11">
        <v>4.2674728305362897E-2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6.3542330695798904E-3</v>
      </c>
      <c r="D155" s="11">
        <v>1.8951501211073899E-3</v>
      </c>
      <c r="E155" s="11">
        <v>2.10834332894872E-2</v>
      </c>
      <c r="F155" s="15" t="s">
        <v>112</v>
      </c>
    </row>
    <row r="156" spans="1:6" x14ac:dyDescent="0.25">
      <c r="A156" s="12" t="s">
        <v>241</v>
      </c>
      <c r="B156" t="s">
        <v>246</v>
      </c>
      <c r="C156" s="8">
        <v>2.6981408935980802E-2</v>
      </c>
      <c r="D156" s="11">
        <v>1.46325083944781E-2</v>
      </c>
      <c r="E156" s="11">
        <v>4.9231299193736998E-2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1.2758891441340301E-2</v>
      </c>
      <c r="D157" s="11">
        <v>2.7743268919267301E-3</v>
      </c>
      <c r="E157" s="11">
        <v>5.6636242050010797E-2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3.9851688180259998E-2</v>
      </c>
      <c r="D158" s="11">
        <v>1.5507336265368699E-2</v>
      </c>
      <c r="E158" s="11">
        <v>9.8586232131297497E-2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1.5874636275830299E-3</v>
      </c>
      <c r="D159" s="27">
        <v>3.6769086856214798E-4</v>
      </c>
      <c r="E159" s="27">
        <v>6.8260626538047299E-3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1.8444795977217499E-3</v>
      </c>
      <c r="D160" s="11">
        <v>2.3625454839238901E-4</v>
      </c>
      <c r="E160" s="11">
        <v>1.4244192535014201E-2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1.3783549236003601E-3</v>
      </c>
      <c r="D161" s="11">
        <v>1.85533343550307E-4</v>
      </c>
      <c r="E161" s="11">
        <v>1.01620590757119E-2</v>
      </c>
      <c r="F161" s="15" t="s">
        <v>112</v>
      </c>
    </row>
    <row r="162" spans="1:6" x14ac:dyDescent="0.25">
      <c r="A162" s="28" t="s">
        <v>251</v>
      </c>
      <c r="B162" s="30" t="s">
        <v>106</v>
      </c>
      <c r="C162" s="26">
        <v>1.18373980514851E-3</v>
      </c>
      <c r="D162" s="27">
        <v>2.7891439556970802E-4</v>
      </c>
      <c r="E162" s="27">
        <v>5.0091989797589297E-3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</v>
      </c>
      <c r="D163" s="11"/>
      <c r="E163" s="11"/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1.36440380722471E-3</v>
      </c>
      <c r="D164" s="10">
        <v>3.1950053322249899E-4</v>
      </c>
      <c r="E164" s="10">
        <v>5.8067377079898102E-3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43</v>
      </c>
    </row>
    <row r="3" spans="1:6" x14ac:dyDescent="0.25">
      <c r="A3" s="1" t="s">
        <v>292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3.5680350143354203E-2</v>
      </c>
      <c r="D12" s="23">
        <v>3.32593344276714E-2</v>
      </c>
      <c r="E12" s="23">
        <v>3.8270620105164299E-2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6.33671728027312E-2</v>
      </c>
      <c r="D13" s="27">
        <v>4.8835755580408001E-2</v>
      </c>
      <c r="E13" s="27">
        <v>8.1850427717886198E-2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6.3290385480305703E-2</v>
      </c>
      <c r="D14" s="11">
        <v>4.8804901465702197E-2</v>
      </c>
      <c r="E14" s="11">
        <v>8.1705911244545695E-2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5.7062464789053399E-2</v>
      </c>
      <c r="D15" s="27">
        <v>4.4788008974779601E-2</v>
      </c>
      <c r="E15" s="27">
        <v>7.2445691493989606E-2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8.1853217843707193E-2</v>
      </c>
      <c r="D16" s="11">
        <v>6.0363114822731198E-2</v>
      </c>
      <c r="E16" s="11">
        <v>0.110097650132554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4.3224130899434297E-2</v>
      </c>
      <c r="D17" s="11">
        <v>2.93574075018956E-2</v>
      </c>
      <c r="E17" s="11">
        <v>6.3214119394198007E-2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6.3245294177482397E-2</v>
      </c>
      <c r="D18" s="11">
        <v>1.9493555891952501E-2</v>
      </c>
      <c r="E18" s="11">
        <v>0.18651494285470399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3.4223501520473897E-2</v>
      </c>
      <c r="D19" s="27">
        <v>2.4849693835791799E-2</v>
      </c>
      <c r="E19" s="27">
        <v>4.6963006829105702E-2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3.3245293452154101E-2</v>
      </c>
      <c r="D20" s="11">
        <v>2.2200315406577902E-2</v>
      </c>
      <c r="E20" s="11">
        <v>4.95070880269258E-2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3.6685414755341303E-2</v>
      </c>
      <c r="D21" s="11">
        <v>2.0315457139635298E-2</v>
      </c>
      <c r="E21" s="11">
        <v>6.5365988455726595E-2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3.5604627466891699E-2</v>
      </c>
      <c r="D22" s="11">
        <v>1.68999926172805E-2</v>
      </c>
      <c r="E22" s="11">
        <v>7.3464245737485695E-2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2.9051206452116899E-2</v>
      </c>
      <c r="D23" s="27">
        <v>1.8159914762177799E-2</v>
      </c>
      <c r="E23" s="27">
        <v>4.6167338161827498E-2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4.0791540592673897E-2</v>
      </c>
      <c r="D24" s="11">
        <v>2.0134672566154199E-2</v>
      </c>
      <c r="E24" s="11">
        <v>8.0891487666466505E-2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2.6492096718920201E-2</v>
      </c>
      <c r="D25" s="11">
        <v>1.4094299336748901E-2</v>
      </c>
      <c r="E25" s="11">
        <v>4.9250613134680897E-2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3.4898685025061202E-2</v>
      </c>
      <c r="D26" s="11">
        <v>1.8412710396669699E-2</v>
      </c>
      <c r="E26" s="11">
        <v>6.5165572248533393E-2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1.9800282463284601E-2</v>
      </c>
      <c r="D27" s="27">
        <v>1.28061218422759E-2</v>
      </c>
      <c r="E27" s="27">
        <v>3.04963523595797E-2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3.1294287797105302E-2</v>
      </c>
      <c r="D28" s="11">
        <v>1.65762526924557E-2</v>
      </c>
      <c r="E28" s="11">
        <v>5.8305660012799403E-2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1.22085203396168E-2</v>
      </c>
      <c r="D29" s="11">
        <v>3.9124328614006301E-3</v>
      </c>
      <c r="E29" s="11">
        <v>3.7434863989771403E-2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4.68742820938185E-3</v>
      </c>
      <c r="D30" s="11">
        <v>1.41230238830619E-3</v>
      </c>
      <c r="E30" s="11">
        <v>1.5440129115242901E-2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3.7143411908005498E-2</v>
      </c>
      <c r="D31" s="11">
        <v>1.3586579388013E-2</v>
      </c>
      <c r="E31" s="11">
        <v>9.7506445915798906E-2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2.38835094659029E-2</v>
      </c>
      <c r="D32" s="11">
        <v>1.1550063747196601E-2</v>
      </c>
      <c r="E32" s="11">
        <v>4.8737543868942398E-2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2.70054738903827E-2</v>
      </c>
      <c r="D33" s="27">
        <v>2.2377074520489999E-2</v>
      </c>
      <c r="E33" s="27">
        <v>3.2559312708899099E-2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4.3914594272750601E-2</v>
      </c>
      <c r="D34" s="11">
        <v>2.54627176859984E-2</v>
      </c>
      <c r="E34" s="11">
        <v>7.4712738971499604E-2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1.1520356255489E-2</v>
      </c>
      <c r="D35" s="11">
        <v>4.3072697610111003E-3</v>
      </c>
      <c r="E35" s="11">
        <v>3.0443375249779199E-2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2.6021948658271999E-2</v>
      </c>
      <c r="D36" s="11">
        <v>6.7752841236319904E-3</v>
      </c>
      <c r="E36" s="11">
        <v>9.4728398239676298E-2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2.27131374581604E-2</v>
      </c>
      <c r="D37" s="11">
        <v>9.4356682454247599E-3</v>
      </c>
      <c r="E37" s="11">
        <v>5.3661951427513399E-2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2.8055141542950201E-2</v>
      </c>
      <c r="D38" s="11">
        <v>1.3402942189857801E-2</v>
      </c>
      <c r="E38" s="11">
        <v>5.7787036327164899E-2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3.7591945898319802E-2</v>
      </c>
      <c r="D39" s="11">
        <v>2.1114174332676001E-2</v>
      </c>
      <c r="E39" s="11">
        <v>6.6061343929932403E-2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3.5828367860995698E-2</v>
      </c>
      <c r="D40" s="11">
        <v>2.0844881615660699E-2</v>
      </c>
      <c r="E40" s="11">
        <v>6.0912111584869102E-2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5.1494410854807503E-3</v>
      </c>
      <c r="D41" s="11">
        <v>1.1994009458880599E-3</v>
      </c>
      <c r="E41" s="11">
        <v>2.1824076100466501E-2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3.4745946546105098E-2</v>
      </c>
      <c r="D42" s="11">
        <v>2.0900266431955802E-2</v>
      </c>
      <c r="E42" s="11">
        <v>5.7227781772866498E-2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2.34248637909319E-2</v>
      </c>
      <c r="D43" s="11">
        <v>1.4407222337139E-2</v>
      </c>
      <c r="E43" s="11">
        <v>3.7869876516668302E-2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2.32214786819071E-2</v>
      </c>
      <c r="D44" s="11">
        <v>1.26665336942974E-2</v>
      </c>
      <c r="E44" s="11">
        <v>4.2195904852869302E-2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2.68223753589109E-2</v>
      </c>
      <c r="D45" s="11">
        <v>1.7860210453873999E-2</v>
      </c>
      <c r="E45" s="11">
        <v>4.0098102860900597E-2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4.64691730448442E-2</v>
      </c>
      <c r="D46" s="27">
        <v>4.1928681801591601E-2</v>
      </c>
      <c r="E46" s="27">
        <v>5.1474940251247603E-2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5.9271845953509698E-2</v>
      </c>
      <c r="D47" s="11">
        <v>2.4594506158084398E-2</v>
      </c>
      <c r="E47" s="11">
        <v>0.13602450064376501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5.3327647679845901E-2</v>
      </c>
      <c r="D48" s="11">
        <v>2.7934672066443698E-2</v>
      </c>
      <c r="E48" s="11">
        <v>9.9441830993628993E-2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9.4337398862613206E-2</v>
      </c>
      <c r="D49" s="11">
        <v>4.9038726946471101E-2</v>
      </c>
      <c r="E49" s="11">
        <v>0.17383107831771899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4.5822846380308598E-2</v>
      </c>
      <c r="D50" s="11">
        <v>2.3355910261605599E-2</v>
      </c>
      <c r="E50" s="11">
        <v>8.7955251232354301E-2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4.7947851203097899E-2</v>
      </c>
      <c r="D51" s="11">
        <v>2.9066004367358299E-2</v>
      </c>
      <c r="E51" s="11">
        <v>7.8108949111504594E-2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6.4118815655783298E-2</v>
      </c>
      <c r="D52" s="11">
        <v>2.7985579165374801E-2</v>
      </c>
      <c r="E52" s="11">
        <v>0.14017707155070699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8.7026132813886298E-2</v>
      </c>
      <c r="D53" s="11">
        <v>5.4393056385544099E-2</v>
      </c>
      <c r="E53" s="11">
        <v>0.13641305507836199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5.13075870217609E-2</v>
      </c>
      <c r="D54" s="11">
        <v>2.44932806014528E-2</v>
      </c>
      <c r="E54" s="11">
        <v>0.104337413538616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6.7181668480844406E-2</v>
      </c>
      <c r="D55" s="11">
        <v>3.3884890652970699E-2</v>
      </c>
      <c r="E55" s="11">
        <v>0.12883416512100301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4.16331970257501E-2</v>
      </c>
      <c r="D56" s="11">
        <v>2.0220018325057699E-2</v>
      </c>
      <c r="E56" s="11">
        <v>8.3783964356434704E-2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2.3859800679358199E-2</v>
      </c>
      <c r="D57" s="11">
        <v>1.1393308303504299E-2</v>
      </c>
      <c r="E57" s="11">
        <v>4.92869968260655E-2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6.0941018678242503E-2</v>
      </c>
      <c r="D58" s="11">
        <v>3.9011485661794999E-2</v>
      </c>
      <c r="E58" s="11">
        <v>9.3992103268407706E-2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9.3480672127938397E-2</v>
      </c>
      <c r="D59" s="11">
        <v>6.19191744900622E-2</v>
      </c>
      <c r="E59" s="11">
        <v>0.13875023687600699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1.44479770624789E-2</v>
      </c>
      <c r="D60" s="11">
        <v>5.1981473723383999E-3</v>
      </c>
      <c r="E60" s="11">
        <v>3.9503778517543997E-2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4.1790443229740702E-2</v>
      </c>
      <c r="D61" s="11">
        <v>1.9992540011268801E-2</v>
      </c>
      <c r="E61" s="11">
        <v>8.5286349646796503E-2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1.15388238242472E-2</v>
      </c>
      <c r="D62" s="11">
        <v>4.3430409981913502E-3</v>
      </c>
      <c r="E62" s="11">
        <v>3.0294210965689201E-2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2.1029722781801298E-3</v>
      </c>
      <c r="D63" s="11">
        <v>2.7754916262595901E-4</v>
      </c>
      <c r="E63" s="11">
        <v>1.5745004493017498E-2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8.9411834079032707E-2</v>
      </c>
      <c r="D64" s="11">
        <v>5.6320151832964703E-2</v>
      </c>
      <c r="E64" s="11">
        <v>0.13908137365866699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7.1993510463810098E-2</v>
      </c>
      <c r="D65" s="11">
        <v>4.0256225723313901E-2</v>
      </c>
      <c r="E65" s="11">
        <v>0.12548054574385201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2.94319496506441E-2</v>
      </c>
      <c r="D66" s="11">
        <v>1.6042326954119099E-2</v>
      </c>
      <c r="E66" s="11">
        <v>5.3390733448047401E-2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1.9623799828142802E-2</v>
      </c>
      <c r="D67" s="11">
        <v>1.0336432672472E-2</v>
      </c>
      <c r="E67" s="11">
        <v>3.6944427600895002E-2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5.2243046755245499E-2</v>
      </c>
      <c r="D68" s="11">
        <v>3.0502677699680701E-2</v>
      </c>
      <c r="E68" s="11">
        <v>8.8070959644056396E-2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2.6877868212140599E-2</v>
      </c>
      <c r="D69" s="11">
        <v>1.31351382792467E-2</v>
      </c>
      <c r="E69" s="11">
        <v>5.4209207586077501E-2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1.8674363825346599E-2</v>
      </c>
      <c r="D70" s="11">
        <v>7.3278883194495999E-3</v>
      </c>
      <c r="E70" s="11">
        <v>4.67620606321697E-2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9.5518680131293901E-2</v>
      </c>
      <c r="D71" s="11">
        <v>6.1841586850924397E-2</v>
      </c>
      <c r="E71" s="11">
        <v>0.144706530345342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6.3148605896857196E-2</v>
      </c>
      <c r="D72" s="11">
        <v>3.55028554622333E-2</v>
      </c>
      <c r="E72" s="11">
        <v>0.109869571103988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4.5124802530374902E-2</v>
      </c>
      <c r="D73" s="11">
        <v>2.7339576315826002E-2</v>
      </c>
      <c r="E73" s="11">
        <v>7.3604333326089899E-2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1.2633227240469399E-3</v>
      </c>
      <c r="D74" s="11">
        <v>1.7332703890412599E-4</v>
      </c>
      <c r="E74" s="11">
        <v>9.1452381584186601E-3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5.5582209790224497E-2</v>
      </c>
      <c r="D75" s="11">
        <v>3.3276312559190301E-2</v>
      </c>
      <c r="E75" s="11">
        <v>9.14262008658904E-2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3.0660259863489098E-2</v>
      </c>
      <c r="D76" s="11">
        <v>1.6089761088279399E-2</v>
      </c>
      <c r="E76" s="11">
        <v>5.7652306082237398E-2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5.0500865231837999E-2</v>
      </c>
      <c r="D77" s="11">
        <v>2.24937476525306E-2</v>
      </c>
      <c r="E77" s="11">
        <v>0.109474411575221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2.1451750612591001E-2</v>
      </c>
      <c r="D78" s="11">
        <v>1.0350196426199E-2</v>
      </c>
      <c r="E78" s="11">
        <v>4.3932169109681403E-2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6.2268736088367603E-2</v>
      </c>
      <c r="D79" s="11">
        <v>4.1409689805861703E-2</v>
      </c>
      <c r="E79" s="11">
        <v>9.2619766493750297E-2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5.94012062428406E-2</v>
      </c>
      <c r="D80" s="11">
        <v>2.93389473856762E-2</v>
      </c>
      <c r="E80" s="11">
        <v>0.11656765626721199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8.8646601711640002E-2</v>
      </c>
      <c r="D81" s="11">
        <v>5.7305740123431599E-2</v>
      </c>
      <c r="E81" s="11">
        <v>0.134679173189899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2.6116712179933499E-2</v>
      </c>
      <c r="D82" s="11">
        <v>8.2565308593057305E-3</v>
      </c>
      <c r="E82" s="11">
        <v>7.9513748255343103E-2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1.8051073975109199E-2</v>
      </c>
      <c r="D83" s="11">
        <v>8.9834708093267102E-3</v>
      </c>
      <c r="E83" s="11">
        <v>3.5939283680630901E-2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4.4233778317624699E-2</v>
      </c>
      <c r="D84" s="11">
        <v>2.61879975946534E-2</v>
      </c>
      <c r="E84" s="11">
        <v>7.3772613184674998E-2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7.0294221495141307E-2</v>
      </c>
      <c r="D85" s="11">
        <v>5.38987110742669E-2</v>
      </c>
      <c r="E85" s="11">
        <v>9.1196359706320895E-2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3.8127561105456301E-2</v>
      </c>
      <c r="D86" s="11">
        <v>2.0370216350402998E-2</v>
      </c>
      <c r="E86" s="11">
        <v>7.0254404728949504E-2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</v>
      </c>
      <c r="D87" s="11"/>
      <c r="E87" s="11"/>
      <c r="F87" s="15" t="s">
        <v>94</v>
      </c>
    </row>
    <row r="88" spans="1:6" x14ac:dyDescent="0.25">
      <c r="A88" s="12" t="s">
        <v>137</v>
      </c>
      <c r="B88" t="s">
        <v>179</v>
      </c>
      <c r="C88" s="8">
        <v>1.8411255968210999E-2</v>
      </c>
      <c r="D88" s="11">
        <v>7.4743212331318002E-3</v>
      </c>
      <c r="E88" s="11">
        <v>4.4632199046820899E-2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3.1577008350305899E-2</v>
      </c>
      <c r="D89" s="27">
        <v>2.26196224287738E-2</v>
      </c>
      <c r="E89" s="27">
        <v>4.39221220536338E-2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1.10991575751439E-2</v>
      </c>
      <c r="D90" s="11">
        <v>2.6023762957447698E-3</v>
      </c>
      <c r="E90" s="11">
        <v>4.6056954957013903E-2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6.5721584798233597E-3</v>
      </c>
      <c r="D91" s="11">
        <v>1.4962528333595901E-3</v>
      </c>
      <c r="E91" s="11">
        <v>2.8378232934420902E-2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8.9045267027679897E-2</v>
      </c>
      <c r="D92" s="11">
        <v>4.2244191555577897E-2</v>
      </c>
      <c r="E92" s="11">
        <v>0.17805650413544499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1.01095706450622E-2</v>
      </c>
      <c r="D93" s="11">
        <v>3.2399109396739098E-3</v>
      </c>
      <c r="E93" s="11">
        <v>3.10907946399442E-2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3.5249188950770803E-2</v>
      </c>
      <c r="D94" s="11">
        <v>1.7309978254360099E-2</v>
      </c>
      <c r="E94" s="11">
        <v>7.0446944250778604E-2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4.2866068257219701E-3</v>
      </c>
      <c r="D95" s="11">
        <v>4.9954020708870104E-4</v>
      </c>
      <c r="E95" s="11">
        <v>3.5756727989332902E-2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3.39123651003881E-2</v>
      </c>
      <c r="D96" s="11">
        <v>1.8801731290980901E-2</v>
      </c>
      <c r="E96" s="11">
        <v>6.0419357635708097E-2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2.7737729670611999E-2</v>
      </c>
      <c r="D97" s="11">
        <v>1.15598789891247E-2</v>
      </c>
      <c r="E97" s="11">
        <v>6.5065842990825795E-2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4.3154430489877001E-2</v>
      </c>
      <c r="D98" s="11">
        <v>2.25678364375064E-2</v>
      </c>
      <c r="E98" s="11">
        <v>8.0964744682737205E-2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1.8965762559604801E-2</v>
      </c>
      <c r="D99" s="11">
        <v>5.89557373126015E-3</v>
      </c>
      <c r="E99" s="11">
        <v>5.9283904243861499E-2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2.0187620714953801E-2</v>
      </c>
      <c r="D100" s="11">
        <v>8.2029865946504493E-3</v>
      </c>
      <c r="E100" s="11">
        <v>4.8820016908322397E-2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2.04019360425877E-2</v>
      </c>
      <c r="D101" s="27">
        <v>1.55380736944971E-2</v>
      </c>
      <c r="E101" s="27">
        <v>2.6746960942512499E-2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8.7727568308481295E-3</v>
      </c>
      <c r="D102" s="11">
        <v>2.7629832228370098E-3</v>
      </c>
      <c r="E102" s="11">
        <v>2.7494014002639601E-2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2.673936934941E-2</v>
      </c>
      <c r="D103" s="11">
        <v>8.6756580781106596E-3</v>
      </c>
      <c r="E103" s="11">
        <v>7.9401316060123406E-2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2.471206552579E-2</v>
      </c>
      <c r="D104" s="11">
        <v>1.43233545973433E-2</v>
      </c>
      <c r="E104" s="11">
        <v>4.2312243078797003E-2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9.6872955648086099E-3</v>
      </c>
      <c r="D105" s="11">
        <v>3.0010163073225099E-3</v>
      </c>
      <c r="E105" s="11">
        <v>3.0810274092362699E-2</v>
      </c>
      <c r="F105" s="15" t="s">
        <v>112</v>
      </c>
    </row>
    <row r="106" spans="1:6" x14ac:dyDescent="0.25">
      <c r="A106" s="12" t="s">
        <v>192</v>
      </c>
      <c r="B106" t="s">
        <v>192</v>
      </c>
      <c r="C106" s="8">
        <v>1.34148156330743E-2</v>
      </c>
      <c r="D106" s="11">
        <v>4.6818878661436802E-3</v>
      </c>
      <c r="E106" s="11">
        <v>3.7817983894308398E-2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3.9027213831673901E-2</v>
      </c>
      <c r="D107" s="11">
        <v>2.10506578769106E-2</v>
      </c>
      <c r="E107" s="11">
        <v>7.1238027963350395E-2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3.0336885627999601E-2</v>
      </c>
      <c r="D108" s="11">
        <v>1.36602086871016E-2</v>
      </c>
      <c r="E108" s="11">
        <v>6.6010276953599401E-2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2.54921981560834E-2</v>
      </c>
      <c r="D109" s="11">
        <v>1.19048024201008E-2</v>
      </c>
      <c r="E109" s="11">
        <v>5.3743904785251997E-2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1.7341529938969799E-2</v>
      </c>
      <c r="D110" s="11">
        <v>9.63486720901955E-3</v>
      </c>
      <c r="E110" s="11">
        <v>3.1019463239954002E-2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1.4830529861786301E-2</v>
      </c>
      <c r="D111" s="27">
        <v>9.1262798557250006E-3</v>
      </c>
      <c r="E111" s="27">
        <v>2.4013733161121799E-2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1.65245671199966E-2</v>
      </c>
      <c r="D112" s="11">
        <v>3.69442655847893E-3</v>
      </c>
      <c r="E112" s="11">
        <v>7.0747698898855696E-2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1.7503401819676301E-2</v>
      </c>
      <c r="D113" s="11">
        <v>9.1131839483769208E-3</v>
      </c>
      <c r="E113" s="11">
        <v>3.3358177100110999E-2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9.2016557234743494E-3</v>
      </c>
      <c r="D114" s="11">
        <v>2.63195548709833E-3</v>
      </c>
      <c r="E114" s="11">
        <v>3.1649786040445001E-2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2.29950408976758E-2</v>
      </c>
      <c r="D115" s="11">
        <v>7.9036468957175907E-3</v>
      </c>
      <c r="E115" s="11">
        <v>6.50139133969376E-2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1.52945029824842E-2</v>
      </c>
      <c r="D116" s="11">
        <v>3.4231136333599602E-3</v>
      </c>
      <c r="E116" s="11">
        <v>6.5624915302203393E-2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9.9858714811274195E-3</v>
      </c>
      <c r="D118" s="11">
        <v>2.9868223670353701E-3</v>
      </c>
      <c r="E118" s="11">
        <v>3.2845547014136903E-2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3.0975961303110301E-2</v>
      </c>
      <c r="D120" s="27">
        <v>2.5235242764242698E-2</v>
      </c>
      <c r="E120" s="27">
        <v>3.7971752423724303E-2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1.80345843420643E-2</v>
      </c>
      <c r="D121" s="11">
        <v>7.3523854012466101E-3</v>
      </c>
      <c r="E121" s="11">
        <v>4.3555835663589497E-2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1.9416783867189299E-2</v>
      </c>
      <c r="D122" s="11">
        <v>1.1070566135548E-2</v>
      </c>
      <c r="E122" s="11">
        <v>3.3839988943931303E-2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4.6171837519634502E-2</v>
      </c>
      <c r="D123" s="11">
        <v>2.8852673076910602E-2</v>
      </c>
      <c r="E123" s="11">
        <v>7.3104462853322505E-2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2.45162179027213E-2</v>
      </c>
      <c r="D124" s="11">
        <v>1.2656392583699E-2</v>
      </c>
      <c r="E124" s="11">
        <v>4.6960851241913203E-2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3.5486450292666102E-2</v>
      </c>
      <c r="D125" s="11">
        <v>1.6173289532724601E-2</v>
      </c>
      <c r="E125" s="11">
        <v>7.6078796525639397E-2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2.6523400927191101E-2</v>
      </c>
      <c r="D126" s="11">
        <v>1.3109899376938201E-2</v>
      </c>
      <c r="E126" s="11">
        <v>5.2925037872493703E-2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4.5809908014284001E-2</v>
      </c>
      <c r="D127" s="11">
        <v>2.7601487906419E-2</v>
      </c>
      <c r="E127" s="11">
        <v>7.5102505953762E-2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1.83155771635122E-2</v>
      </c>
      <c r="D128" s="11">
        <v>1.002426816486E-2</v>
      </c>
      <c r="E128" s="11">
        <v>3.3234595046834299E-2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5.37348876044699E-2</v>
      </c>
      <c r="D129" s="11">
        <v>3.2154063725945897E-2</v>
      </c>
      <c r="E129" s="11">
        <v>8.8476004337632599E-2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3.3639671908786098E-2</v>
      </c>
      <c r="D130" s="11">
        <v>1.74730054122062E-2</v>
      </c>
      <c r="E130" s="11">
        <v>6.3793145125808706E-2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1.8654216032453499E-2</v>
      </c>
      <c r="D131" s="11">
        <v>8.7725234672904502E-3</v>
      </c>
      <c r="E131" s="11">
        <v>3.9226511405247098E-2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1.0277615611508899E-2</v>
      </c>
      <c r="D132" s="27">
        <v>6.4697394841545502E-3</v>
      </c>
      <c r="E132" s="27">
        <v>1.6289935942028301E-2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1.47669136229686E-2</v>
      </c>
      <c r="D133" s="11">
        <v>4.6968335153930504E-3</v>
      </c>
      <c r="E133" s="11">
        <v>4.5441660092012198E-2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4.73607647657705E-3</v>
      </c>
      <c r="D134" s="11">
        <v>5.6996192254415198E-4</v>
      </c>
      <c r="E134" s="11">
        <v>3.8190598341570799E-2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9.5631512340597392E-3</v>
      </c>
      <c r="D135" s="11">
        <v>1.2470524472224299E-3</v>
      </c>
      <c r="E135" s="11">
        <v>6.9478172761114301E-2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1.91446271372432E-2</v>
      </c>
      <c r="D137" s="11">
        <v>4.1367070235194901E-3</v>
      </c>
      <c r="E137" s="11">
        <v>8.4007977031835504E-2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1.38995923511997E-2</v>
      </c>
      <c r="D138" s="11">
        <v>4.26214384676246E-3</v>
      </c>
      <c r="E138" s="11">
        <v>4.4358198886370298E-2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1.3660299964604401E-2</v>
      </c>
      <c r="D139" s="11">
        <v>2.8720511978251998E-3</v>
      </c>
      <c r="E139" s="11">
        <v>6.2434922754537998E-2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2.6802388047706599E-2</v>
      </c>
      <c r="D140" s="11">
        <v>8.3703721213364106E-3</v>
      </c>
      <c r="E140" s="11">
        <v>8.2448035103595399E-2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6.3860026148305797E-3</v>
      </c>
      <c r="D141" s="11">
        <v>2.2486782340442502E-3</v>
      </c>
      <c r="E141" s="11">
        <v>1.7998240214693699E-2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2.10866081955755E-2</v>
      </c>
      <c r="D142" s="11">
        <v>2.6060428190207798E-3</v>
      </c>
      <c r="E142" s="11">
        <v>0.150805527973633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1.9550188570961299E-2</v>
      </c>
      <c r="D144" s="11">
        <v>6.3690142680649297E-3</v>
      </c>
      <c r="E144" s="11">
        <v>5.84073029812196E-2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1.6885501693933099E-2</v>
      </c>
      <c r="D145" s="27">
        <v>1.0527993287148299E-2</v>
      </c>
      <c r="E145" s="27">
        <v>2.6977429292690099E-2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2.1875903118067499E-2</v>
      </c>
      <c r="D146" s="11">
        <v>9.6387206735283892E-3</v>
      </c>
      <c r="E146" s="11">
        <v>4.8882402279768901E-2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1.3762339899038E-2</v>
      </c>
      <c r="D147" s="11">
        <v>3.0052279817609699E-3</v>
      </c>
      <c r="E147" s="11">
        <v>6.0680636431267997E-2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9.2696734177745103E-3</v>
      </c>
      <c r="D148" s="11">
        <v>2.17655924854803E-3</v>
      </c>
      <c r="E148" s="11">
        <v>3.8584449125821103E-2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3.8410942222814998E-3</v>
      </c>
      <c r="D149" s="11">
        <v>4.9782798144435705E-4</v>
      </c>
      <c r="E149" s="11">
        <v>2.8985631877574199E-2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1.7305715016052201E-2</v>
      </c>
      <c r="D150" s="11">
        <v>9.4832604657662904E-3</v>
      </c>
      <c r="E150" s="11">
        <v>3.1376281613669899E-2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2.41931362324607E-2</v>
      </c>
      <c r="D151" s="27">
        <v>1.6830037690445498E-2</v>
      </c>
      <c r="E151" s="27">
        <v>3.4663995704827803E-2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</v>
      </c>
      <c r="D152" s="11"/>
      <c r="E152" s="11"/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3.4199451024187102E-2</v>
      </c>
      <c r="D153" s="11">
        <v>1.3861112380128901E-2</v>
      </c>
      <c r="E153" s="11">
        <v>8.1901637863198901E-2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1.43173417434129E-2</v>
      </c>
      <c r="D154" s="11">
        <v>4.7293188649017003E-3</v>
      </c>
      <c r="E154" s="11">
        <v>4.2513402919624597E-2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1.79605533649447E-2</v>
      </c>
      <c r="D155" s="11">
        <v>8.7263207802063102E-3</v>
      </c>
      <c r="E155" s="11">
        <v>3.6605644610152303E-2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2.9297999220103899E-2</v>
      </c>
      <c r="D156" s="11">
        <v>1.6783700277782799E-2</v>
      </c>
      <c r="E156" s="11">
        <v>5.06624391596159E-2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1.8955760295685398E-2</v>
      </c>
      <c r="D157" s="11">
        <v>5.07662375300111E-3</v>
      </c>
      <c r="E157" s="11">
        <v>6.81792569308005E-2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6.3877861922493201E-2</v>
      </c>
      <c r="D158" s="11">
        <v>2.4404353839848798E-2</v>
      </c>
      <c r="E158" s="11">
        <v>0.15692875461608399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2.4661206941237498E-3</v>
      </c>
      <c r="D159" s="27">
        <v>7.6308698176762299E-4</v>
      </c>
      <c r="E159" s="27">
        <v>7.9397317004468709E-3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4.5269126934232304E-3</v>
      </c>
      <c r="D160" s="11">
        <v>1.04748061519444E-3</v>
      </c>
      <c r="E160" s="11">
        <v>1.9340263520981001E-2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1.3783549236003601E-3</v>
      </c>
      <c r="D161" s="11">
        <v>1.85533343550307E-4</v>
      </c>
      <c r="E161" s="11">
        <v>1.01620590757119E-2</v>
      </c>
      <c r="F161" s="15" t="s">
        <v>112</v>
      </c>
    </row>
    <row r="162" spans="1:6" x14ac:dyDescent="0.25">
      <c r="A162" s="28" t="s">
        <v>251</v>
      </c>
      <c r="B162" s="30" t="s">
        <v>106</v>
      </c>
      <c r="C162" s="26">
        <v>3.1617730003095199E-3</v>
      </c>
      <c r="D162" s="27">
        <v>1.3790493329107101E-3</v>
      </c>
      <c r="E162" s="27">
        <v>7.2323674811925597E-3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5.4201163064760199E-3</v>
      </c>
      <c r="D163" s="11">
        <v>1.3029678243632299E-3</v>
      </c>
      <c r="E163" s="11">
        <v>2.2256800936879401E-2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2.7204333996168201E-3</v>
      </c>
      <c r="D164" s="10">
        <v>9.9429070939864692E-4</v>
      </c>
      <c r="E164" s="10">
        <v>7.4209931230479701E-3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44</v>
      </c>
    </row>
    <row r="3" spans="1:6" x14ac:dyDescent="0.25">
      <c r="A3" s="1" t="s">
        <v>293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7.0916571380478799E-2</v>
      </c>
      <c r="D12" s="23">
        <v>6.7549723950231594E-2</v>
      </c>
      <c r="E12" s="23">
        <v>7.4437834419604901E-2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9.9606416262039699E-2</v>
      </c>
      <c r="D13" s="27">
        <v>8.1034119216829001E-2</v>
      </c>
      <c r="E13" s="27">
        <v>0.121870818430074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9.8526533927992002E-2</v>
      </c>
      <c r="D14" s="11">
        <v>8.0183822731765997E-2</v>
      </c>
      <c r="E14" s="11">
        <v>0.120515520173892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7.7291805498480998E-2</v>
      </c>
      <c r="D15" s="27">
        <v>6.2963894168848206E-2</v>
      </c>
      <c r="E15" s="27">
        <v>9.4551150141806303E-2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0.120843663954673</v>
      </c>
      <c r="D16" s="11">
        <v>9.3115682923465198E-2</v>
      </c>
      <c r="E16" s="11">
        <v>0.15541350039025001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5.6798932922555799E-2</v>
      </c>
      <c r="D17" s="11">
        <v>4.1106593980281499E-2</v>
      </c>
      <c r="E17" s="11">
        <v>7.7994526297833405E-2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5.1148390833615998E-2</v>
      </c>
      <c r="D18" s="11">
        <v>1.55547114683545E-2</v>
      </c>
      <c r="E18" s="11">
        <v>0.15533867238021501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7.0563498936147495E-2</v>
      </c>
      <c r="D19" s="27">
        <v>5.6115332741594998E-2</v>
      </c>
      <c r="E19" s="27">
        <v>8.8383339861846599E-2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7.27233036240299E-2</v>
      </c>
      <c r="D20" s="11">
        <v>5.5340699238182398E-2</v>
      </c>
      <c r="E20" s="11">
        <v>9.5016639132944003E-2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7.5740843410789294E-2</v>
      </c>
      <c r="D21" s="11">
        <v>4.8615050742178097E-2</v>
      </c>
      <c r="E21" s="11">
        <v>0.11615416879259401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1.9766997968427E-2</v>
      </c>
      <c r="D22" s="11">
        <v>6.8299277328356502E-3</v>
      </c>
      <c r="E22" s="11">
        <v>5.5831563367576102E-2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3.2309543152280601E-2</v>
      </c>
      <c r="D23" s="27">
        <v>2.1227429121313701E-2</v>
      </c>
      <c r="E23" s="27">
        <v>4.8888267596565102E-2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1.47646674822117E-2</v>
      </c>
      <c r="D24" s="11">
        <v>3.3948860466779399E-3</v>
      </c>
      <c r="E24" s="11">
        <v>6.1849715950631101E-2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3.5792319278234903E-2</v>
      </c>
      <c r="D25" s="11">
        <v>2.1883135739765198E-2</v>
      </c>
      <c r="E25" s="11">
        <v>5.8017943531176799E-2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2.7646549211237801E-2</v>
      </c>
      <c r="D26" s="11">
        <v>1.3868234006357E-2</v>
      </c>
      <c r="E26" s="11">
        <v>5.4359256297487099E-2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2.8389190657861201E-2</v>
      </c>
      <c r="D27" s="27">
        <v>1.9158630309791001E-2</v>
      </c>
      <c r="E27" s="27">
        <v>4.18771264785949E-2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4.11975625252596E-2</v>
      </c>
      <c r="D28" s="11">
        <v>2.2677712191386298E-2</v>
      </c>
      <c r="E28" s="11">
        <v>7.3701182751688493E-2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1.9186007424176501E-2</v>
      </c>
      <c r="D29" s="11">
        <v>6.7195343678611002E-3</v>
      </c>
      <c r="E29" s="11">
        <v>5.3534460622695297E-2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1.1975160755574799E-2</v>
      </c>
      <c r="D30" s="11">
        <v>5.2501899578892702E-3</v>
      </c>
      <c r="E30" s="11">
        <v>2.7079654043315499E-2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5.4838045483590302E-3</v>
      </c>
      <c r="D31" s="11">
        <v>1.25175521605108E-3</v>
      </c>
      <c r="E31" s="11">
        <v>2.3684648965800199E-2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3.9731301951551098E-2</v>
      </c>
      <c r="D32" s="11">
        <v>2.28015482549789E-2</v>
      </c>
      <c r="E32" s="11">
        <v>6.8351869636052304E-2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4.4790733452994697E-2</v>
      </c>
      <c r="D33" s="27">
        <v>3.7914859425620798E-2</v>
      </c>
      <c r="E33" s="27">
        <v>5.2845058233483601E-2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6.9949450843591096E-2</v>
      </c>
      <c r="D34" s="11">
        <v>4.4372873965227003E-2</v>
      </c>
      <c r="E34" s="11">
        <v>0.10859314070845399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3.4240291252271202E-3</v>
      </c>
      <c r="D35" s="11">
        <v>8.3501062010311899E-4</v>
      </c>
      <c r="E35" s="11">
        <v>1.3928605776719E-2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1.1859442809242299E-2</v>
      </c>
      <c r="D36" s="11">
        <v>3.6668776977455998E-3</v>
      </c>
      <c r="E36" s="11">
        <v>3.7663962883411797E-2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1.15883512935343E-2</v>
      </c>
      <c r="D37" s="11">
        <v>3.0913934464015399E-3</v>
      </c>
      <c r="E37" s="11">
        <v>4.2445547288616298E-2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2.1631545965076299E-2</v>
      </c>
      <c r="D38" s="11">
        <v>1.09618430183134E-2</v>
      </c>
      <c r="E38" s="11">
        <v>4.2243026593796897E-2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2.6099839825716599E-2</v>
      </c>
      <c r="D39" s="11">
        <v>1.0685765141661399E-2</v>
      </c>
      <c r="E39" s="11">
        <v>6.2347273170696098E-2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5.0731276493839302E-2</v>
      </c>
      <c r="D40" s="11">
        <v>3.5680552975277398E-2</v>
      </c>
      <c r="E40" s="11">
        <v>7.1658903963467593E-2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3.3426869661635703E-2</v>
      </c>
      <c r="D41" s="11">
        <v>1.53187422445323E-2</v>
      </c>
      <c r="E41" s="11">
        <v>7.1388552468727204E-2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2.64717137656626E-2</v>
      </c>
      <c r="D42" s="11">
        <v>1.5263944306673801E-2</v>
      </c>
      <c r="E42" s="11">
        <v>4.5528465695542801E-2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4.86130085664963E-2</v>
      </c>
      <c r="D43" s="11">
        <v>3.1814680362144701E-2</v>
      </c>
      <c r="E43" s="11">
        <v>7.36066322046382E-2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3.1955411965829503E-2</v>
      </c>
      <c r="D44" s="11">
        <v>1.91469445561568E-2</v>
      </c>
      <c r="E44" s="11">
        <v>5.28703310398339E-2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6.1690974485403199E-2</v>
      </c>
      <c r="D45" s="11">
        <v>4.5699215858088997E-2</v>
      </c>
      <c r="E45" s="11">
        <v>8.2793305470760206E-2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0.105281400063619</v>
      </c>
      <c r="D46" s="27">
        <v>9.8857164621851498E-2</v>
      </c>
      <c r="E46" s="27">
        <v>0.11207119456291301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6.8068716037137406E-2</v>
      </c>
      <c r="D47" s="11">
        <v>3.4350162123404297E-2</v>
      </c>
      <c r="E47" s="11">
        <v>0.130415707816735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0.10510769701752</v>
      </c>
      <c r="D48" s="11">
        <v>6.4592487648243199E-2</v>
      </c>
      <c r="E48" s="11">
        <v>0.16651204873689601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0.21020660211285799</v>
      </c>
      <c r="D49" s="11">
        <v>0.144300734994846</v>
      </c>
      <c r="E49" s="11">
        <v>0.29580775719455699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7.9788399525052595E-2</v>
      </c>
      <c r="D50" s="11">
        <v>5.2170173006871601E-2</v>
      </c>
      <c r="E50" s="11">
        <v>0.12017362723523201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0.19027586449789</v>
      </c>
      <c r="D51" s="11">
        <v>0.151555125317969</v>
      </c>
      <c r="E51" s="11">
        <v>0.23613603385097301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0.105572334056004</v>
      </c>
      <c r="D52" s="11">
        <v>6.4087970509301498E-2</v>
      </c>
      <c r="E52" s="11">
        <v>0.16905906516227001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0.21399220449954201</v>
      </c>
      <c r="D53" s="11">
        <v>0.16745972666008899</v>
      </c>
      <c r="E53" s="11">
        <v>0.269272736260603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6.7092326603277394E-2</v>
      </c>
      <c r="D54" s="11">
        <v>3.38157199780241E-2</v>
      </c>
      <c r="E54" s="11">
        <v>0.12875135767139501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0.153113157493804</v>
      </c>
      <c r="D55" s="11">
        <v>0.10062698613627399</v>
      </c>
      <c r="E55" s="11">
        <v>0.22609352344226499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0.12409952179495699</v>
      </c>
      <c r="D56" s="11">
        <v>8.2839033348486593E-2</v>
      </c>
      <c r="E56" s="11">
        <v>0.181836591574598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9.9068379906493004E-2</v>
      </c>
      <c r="D57" s="11">
        <v>6.7441486752390201E-2</v>
      </c>
      <c r="E57" s="11">
        <v>0.14324855884306201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0.133324207503627</v>
      </c>
      <c r="D58" s="11">
        <v>9.8107633198328298E-2</v>
      </c>
      <c r="E58" s="11">
        <v>0.17867765370612601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0.177943910307169</v>
      </c>
      <c r="D59" s="11">
        <v>0.132044316054824</v>
      </c>
      <c r="E59" s="11">
        <v>0.23547006057131101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4.05583748329311E-2</v>
      </c>
      <c r="D60" s="11">
        <v>2.17084752878271E-2</v>
      </c>
      <c r="E60" s="11">
        <v>7.4529074095358097E-2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9.3542969564496203E-2</v>
      </c>
      <c r="D61" s="11">
        <v>5.4560759478353399E-2</v>
      </c>
      <c r="E61" s="11">
        <v>0.15578757541329299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7.6738982235022499E-3</v>
      </c>
      <c r="D62" s="11">
        <v>2.6066011592257598E-3</v>
      </c>
      <c r="E62" s="11">
        <v>2.2371192544224601E-2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1.47585291628234E-2</v>
      </c>
      <c r="D63" s="11">
        <v>3.3430719691481901E-3</v>
      </c>
      <c r="E63" s="11">
        <v>6.2701600565382001E-2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0.19050267784449701</v>
      </c>
      <c r="D64" s="11">
        <v>0.145602316656851</v>
      </c>
      <c r="E64" s="11">
        <v>0.24527438857745401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0.17904619125226601</v>
      </c>
      <c r="D65" s="11">
        <v>0.12577587334944701</v>
      </c>
      <c r="E65" s="11">
        <v>0.24846593153930099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7.6241944455302399E-2</v>
      </c>
      <c r="D66" s="11">
        <v>5.0693879231751802E-2</v>
      </c>
      <c r="E66" s="11">
        <v>0.113131012555241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7.5643424089714598E-2</v>
      </c>
      <c r="D67" s="11">
        <v>5.3757695127509303E-2</v>
      </c>
      <c r="E67" s="11">
        <v>0.105446317444779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8.50668912436644E-2</v>
      </c>
      <c r="D68" s="11">
        <v>5.2001348943944897E-2</v>
      </c>
      <c r="E68" s="11">
        <v>0.136138149040062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5.7840797934157098E-2</v>
      </c>
      <c r="D69" s="11">
        <v>3.2678026724012502E-2</v>
      </c>
      <c r="E69" s="11">
        <v>0.10036900149861699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2.4148317115531899E-2</v>
      </c>
      <c r="D70" s="11">
        <v>1.2648222472215399E-2</v>
      </c>
      <c r="E70" s="11">
        <v>4.5621461205778702E-2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0.159892067682529</v>
      </c>
      <c r="D71" s="11">
        <v>0.12075444515035701</v>
      </c>
      <c r="E71" s="11">
        <v>0.20870358892709401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6.84987503410322E-2</v>
      </c>
      <c r="D72" s="11">
        <v>4.2827237165589803E-2</v>
      </c>
      <c r="E72" s="11">
        <v>0.10782483817399301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6.6531787396189895E-2</v>
      </c>
      <c r="D73" s="11">
        <v>3.93712586716135E-2</v>
      </c>
      <c r="E73" s="11">
        <v>0.11027823508305599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1.6295811025263701E-2</v>
      </c>
      <c r="D74" s="11">
        <v>7.4889544184985604E-3</v>
      </c>
      <c r="E74" s="11">
        <v>3.5093159053189202E-2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0.127900585722237</v>
      </c>
      <c r="D75" s="11">
        <v>9.0037191898407601E-2</v>
      </c>
      <c r="E75" s="11">
        <v>0.17856217751687301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4.8125586969965002E-2</v>
      </c>
      <c r="D76" s="11">
        <v>3.2380901023565598E-2</v>
      </c>
      <c r="E76" s="11">
        <v>7.0964414719554197E-2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0.100285478817046</v>
      </c>
      <c r="D77" s="11">
        <v>6.5643967214347093E-2</v>
      </c>
      <c r="E77" s="11">
        <v>0.15026790781712501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0.113710475687701</v>
      </c>
      <c r="D78" s="11">
        <v>8.4465322969613094E-2</v>
      </c>
      <c r="E78" s="11">
        <v>0.15140687055756399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0.128461194186657</v>
      </c>
      <c r="D79" s="11">
        <v>9.4517832676887598E-2</v>
      </c>
      <c r="E79" s="11">
        <v>0.17227513550322099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9.1358961170164801E-2</v>
      </c>
      <c r="D80" s="11">
        <v>6.1640142020776903E-2</v>
      </c>
      <c r="E80" s="11">
        <v>0.13336972518912299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0.19466412487446999</v>
      </c>
      <c r="D81" s="11">
        <v>0.14631177897015499</v>
      </c>
      <c r="E81" s="11">
        <v>0.25423692460374903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7.9107966725943904E-2</v>
      </c>
      <c r="D82" s="11">
        <v>4.8701331837152799E-2</v>
      </c>
      <c r="E82" s="11">
        <v>0.125984774134556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0.103300095547026</v>
      </c>
      <c r="D83" s="11">
        <v>7.6983353001591801E-2</v>
      </c>
      <c r="E83" s="11">
        <v>0.13727522940225501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7.56607312038447E-2</v>
      </c>
      <c r="D84" s="11">
        <v>4.81130372723639E-2</v>
      </c>
      <c r="E84" s="11">
        <v>0.117041804229403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0.19311807979106599</v>
      </c>
      <c r="D85" s="11">
        <v>0.16447002347827999</v>
      </c>
      <c r="E85" s="11">
        <v>0.22540995522002499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4.4992779709809402E-2</v>
      </c>
      <c r="D86" s="11">
        <v>2.5882077292222701E-2</v>
      </c>
      <c r="E86" s="11">
        <v>7.70975444499018E-2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1.6890862392828599E-2</v>
      </c>
      <c r="D87" s="11">
        <v>5.4402517955364996E-3</v>
      </c>
      <c r="E87" s="11">
        <v>5.1201876395435997E-2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5.1348825481138401E-2</v>
      </c>
      <c r="D88" s="11">
        <v>3.0272378436441899E-2</v>
      </c>
      <c r="E88" s="11">
        <v>8.5800917949460001E-2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3.7096736504917099E-2</v>
      </c>
      <c r="D89" s="27">
        <v>2.81206194255888E-2</v>
      </c>
      <c r="E89" s="27">
        <v>4.8794185729222797E-2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3.9299252823108997E-2</v>
      </c>
      <c r="D90" s="11">
        <v>1.2817975228331301E-2</v>
      </c>
      <c r="E90" s="11">
        <v>0.11416267031947699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4.0725972201306098E-3</v>
      </c>
      <c r="D91" s="11">
        <v>4.9617887610463004E-4</v>
      </c>
      <c r="E91" s="11">
        <v>3.2587093134125902E-2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6.6910363533700501E-2</v>
      </c>
      <c r="D92" s="11">
        <v>3.0154459485252701E-2</v>
      </c>
      <c r="E92" s="11">
        <v>0.14191305989870001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2.0440066055000899E-2</v>
      </c>
      <c r="D93" s="11">
        <v>8.20261249779068E-3</v>
      </c>
      <c r="E93" s="11">
        <v>5.0013884395995703E-2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8.1050181696687804E-2</v>
      </c>
      <c r="D94" s="11">
        <v>4.6164558333143403E-2</v>
      </c>
      <c r="E94" s="11">
        <v>0.13847106480949001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2.3180451515215601E-2</v>
      </c>
      <c r="D95" s="11">
        <v>7.0942974225746804E-3</v>
      </c>
      <c r="E95" s="11">
        <v>7.3057764869569303E-2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4.0043505783347699E-2</v>
      </c>
      <c r="D96" s="11">
        <v>2.52079932802084E-2</v>
      </c>
      <c r="E96" s="11">
        <v>6.3045387958766297E-2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1.55975453049135E-2</v>
      </c>
      <c r="D97" s="11">
        <v>6.5057597076021503E-3</v>
      </c>
      <c r="E97" s="11">
        <v>3.6922877325515899E-2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5.7961426572440099E-2</v>
      </c>
      <c r="D98" s="11">
        <v>2.97117192708856E-2</v>
      </c>
      <c r="E98" s="11">
        <v>0.110025043431721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3.9782676164234702E-3</v>
      </c>
      <c r="D99" s="11">
        <v>5.0058648390666205E-4</v>
      </c>
      <c r="E99" s="11">
        <v>3.0869944388788598E-2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1.8989382382817499E-2</v>
      </c>
      <c r="D100" s="11">
        <v>6.8744352425477804E-3</v>
      </c>
      <c r="E100" s="11">
        <v>5.1350781060152603E-2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2.7094719970816701E-2</v>
      </c>
      <c r="D101" s="27">
        <v>2.08411539879442E-2</v>
      </c>
      <c r="E101" s="27">
        <v>3.51573470852218E-2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6.6841778183056796E-3</v>
      </c>
      <c r="D102" s="11">
        <v>1.9481002523288799E-3</v>
      </c>
      <c r="E102" s="11">
        <v>2.2672694637492299E-2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1.92084758277975E-2</v>
      </c>
      <c r="D103" s="11">
        <v>8.8700471321846008E-3</v>
      </c>
      <c r="E103" s="11">
        <v>4.1097148198767502E-2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3.8934548365914902E-2</v>
      </c>
      <c r="D104" s="11">
        <v>2.3950978981674899E-2</v>
      </c>
      <c r="E104" s="11">
        <v>6.26896878341765E-2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2.1373957871497901E-2</v>
      </c>
      <c r="D105" s="11">
        <v>1.0256352709752101E-2</v>
      </c>
      <c r="E105" s="11">
        <v>4.4006911396105103E-2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4.4686503744855001E-3</v>
      </c>
      <c r="D106" s="11">
        <v>1.38125911264287E-3</v>
      </c>
      <c r="E106" s="11">
        <v>1.43577614986687E-2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1.7749348341341498E-2</v>
      </c>
      <c r="D107" s="11">
        <v>7.5540089366238896E-3</v>
      </c>
      <c r="E107" s="11">
        <v>4.1134593733300702E-2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3.4667109400296298E-2</v>
      </c>
      <c r="D108" s="11">
        <v>1.53268370735784E-2</v>
      </c>
      <c r="E108" s="11">
        <v>7.6515631035320594E-2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3.6350771843526801E-2</v>
      </c>
      <c r="D109" s="11">
        <v>1.9115702188284699E-2</v>
      </c>
      <c r="E109" s="11">
        <v>6.8047273318678297E-2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2.76055133990071E-2</v>
      </c>
      <c r="D110" s="11">
        <v>1.6476522227785499E-2</v>
      </c>
      <c r="E110" s="11">
        <v>4.5900713382518797E-2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2.26268543666658E-2</v>
      </c>
      <c r="D111" s="27">
        <v>1.48842459289444E-2</v>
      </c>
      <c r="E111" s="27">
        <v>3.42570173242168E-2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</v>
      </c>
      <c r="D112" s="11"/>
      <c r="E112" s="11"/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2.6167375762884498E-2</v>
      </c>
      <c r="D113" s="11">
        <v>1.51308016384166E-2</v>
      </c>
      <c r="E113" s="11">
        <v>4.4887246352231201E-2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2.0791043793339299E-2</v>
      </c>
      <c r="D114" s="11">
        <v>8.1841624308433194E-3</v>
      </c>
      <c r="E114" s="11">
        <v>5.1803259766267498E-2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3.1063601007648399E-2</v>
      </c>
      <c r="D115" s="11">
        <v>1.28080554437406E-2</v>
      </c>
      <c r="E115" s="11">
        <v>7.3404337564438302E-2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8.2398079104821203E-3</v>
      </c>
      <c r="D116" s="11">
        <v>9.4110749764953199E-4</v>
      </c>
      <c r="E116" s="11">
        <v>6.8274813435844794E-2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1.23518374270375E-2</v>
      </c>
      <c r="D117" s="11">
        <v>2.8680061485586599E-3</v>
      </c>
      <c r="E117" s="11">
        <v>5.1574430466925197E-2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2.1243244799594801E-2</v>
      </c>
      <c r="D118" s="11">
        <v>7.7175798103286701E-3</v>
      </c>
      <c r="E118" s="11">
        <v>5.7109404853024098E-2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2.6421137467148399E-3</v>
      </c>
      <c r="D119" s="11">
        <v>3.26423450643527E-4</v>
      </c>
      <c r="E119" s="11">
        <v>2.1039859725986699E-2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6.33761054160107E-2</v>
      </c>
      <c r="D120" s="27">
        <v>5.4642632420190497E-2</v>
      </c>
      <c r="E120" s="27">
        <v>7.3397065996449101E-2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5.1918901238872502E-2</v>
      </c>
      <c r="D121" s="11">
        <v>3.0211182460344699E-2</v>
      </c>
      <c r="E121" s="11">
        <v>8.7811989515510794E-2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4.5149848354113301E-2</v>
      </c>
      <c r="D122" s="11">
        <v>2.9142490572068701E-2</v>
      </c>
      <c r="E122" s="11">
        <v>6.9321902332506694E-2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6.4142249854952302E-2</v>
      </c>
      <c r="D123" s="11">
        <v>4.3017132904901799E-2</v>
      </c>
      <c r="E123" s="11">
        <v>9.4615926788588295E-2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5.79180624697265E-2</v>
      </c>
      <c r="D124" s="11">
        <v>3.4860732017312601E-2</v>
      </c>
      <c r="E124" s="11">
        <v>9.4728967331757202E-2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3.4383877331059902E-2</v>
      </c>
      <c r="D125" s="11">
        <v>1.51806476642484E-2</v>
      </c>
      <c r="E125" s="11">
        <v>7.6004096375992397E-2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9.8188702750431206E-2</v>
      </c>
      <c r="D126" s="11">
        <v>6.64677122072444E-2</v>
      </c>
      <c r="E126" s="11">
        <v>0.14273357085308599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0.100938052454096</v>
      </c>
      <c r="D127" s="11">
        <v>7.0896691145040602E-2</v>
      </c>
      <c r="E127" s="11">
        <v>0.14176663841435799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2.5191319249258499E-2</v>
      </c>
      <c r="D128" s="11">
        <v>1.43029824789995E-2</v>
      </c>
      <c r="E128" s="11">
        <v>4.3998556794020503E-2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7.3329105214020404E-2</v>
      </c>
      <c r="D129" s="11">
        <v>5.0632776660946399E-2</v>
      </c>
      <c r="E129" s="11">
        <v>0.10507315022185899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6.8767115731521403E-2</v>
      </c>
      <c r="D130" s="11">
        <v>4.2778236621110702E-2</v>
      </c>
      <c r="E130" s="11">
        <v>0.10875111014831999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4.1561218590967799E-2</v>
      </c>
      <c r="D131" s="11">
        <v>2.6198719412157699E-2</v>
      </c>
      <c r="E131" s="11">
        <v>6.5327709913513193E-2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2.01459509560237E-2</v>
      </c>
      <c r="D132" s="27">
        <v>1.32573059458473E-2</v>
      </c>
      <c r="E132" s="27">
        <v>3.0503362054568599E-2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1.38002419274139E-2</v>
      </c>
      <c r="D133" s="11">
        <v>3.9365407960575399E-3</v>
      </c>
      <c r="E133" s="11">
        <v>4.7207831032669803E-2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1.6526937496842E-2</v>
      </c>
      <c r="D134" s="11">
        <v>3.7082370030573799E-3</v>
      </c>
      <c r="E134" s="11">
        <v>7.0521001171184594E-2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1.6098716284012701E-2</v>
      </c>
      <c r="D135" s="11">
        <v>3.7570561114307799E-3</v>
      </c>
      <c r="E135" s="11">
        <v>6.6284442955629894E-2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2.5515291024123601E-2</v>
      </c>
      <c r="D137" s="11">
        <v>6.2404605156538397E-3</v>
      </c>
      <c r="E137" s="11">
        <v>9.84274729418501E-2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1.7626379098882199E-2</v>
      </c>
      <c r="D138" s="11">
        <v>4.13844639063605E-3</v>
      </c>
      <c r="E138" s="11">
        <v>7.1900052785744101E-2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4.0792329020214901E-2</v>
      </c>
      <c r="D139" s="11">
        <v>1.6250004959954101E-2</v>
      </c>
      <c r="E139" s="11">
        <v>9.8682627532830997E-2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</v>
      </c>
      <c r="D140" s="11"/>
      <c r="E140" s="11"/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2.4016776490691401E-2</v>
      </c>
      <c r="D141" s="11">
        <v>1.26126689034897E-2</v>
      </c>
      <c r="E141" s="11">
        <v>4.5259587264182999E-2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1.6410570941344401E-2</v>
      </c>
      <c r="D142" s="11">
        <v>3.5284557496142802E-3</v>
      </c>
      <c r="E142" s="11">
        <v>7.2884276828584907E-2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2.2327545813915502E-2</v>
      </c>
      <c r="D144" s="11">
        <v>8.2242727612662596E-3</v>
      </c>
      <c r="E144" s="11">
        <v>5.9172663383612399E-2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1.94374109565407E-2</v>
      </c>
      <c r="D145" s="27">
        <v>1.1489514049626601E-2</v>
      </c>
      <c r="E145" s="27">
        <v>3.27014020024591E-2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1.28924474918148E-2</v>
      </c>
      <c r="D146" s="11">
        <v>4.6234622293899698E-3</v>
      </c>
      <c r="E146" s="11">
        <v>3.5424057537475399E-2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4.0919732308511902E-3</v>
      </c>
      <c r="D147" s="11">
        <v>5.1048559746696303E-4</v>
      </c>
      <c r="E147" s="11">
        <v>3.1996236411416801E-2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2.4943239253075501E-2</v>
      </c>
      <c r="D150" s="11">
        <v>1.4006761739815901E-2</v>
      </c>
      <c r="E150" s="11">
        <v>4.4037529530974902E-2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1.9429624215024501E-2</v>
      </c>
      <c r="D151" s="27">
        <v>1.3098043578946001E-2</v>
      </c>
      <c r="E151" s="27">
        <v>2.8732775372403201E-2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</v>
      </c>
      <c r="D152" s="11"/>
      <c r="E152" s="11"/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2.5557894657027599E-3</v>
      </c>
      <c r="D153" s="11">
        <v>3.2014276448248598E-4</v>
      </c>
      <c r="E153" s="11">
        <v>2.00898380528928E-2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2.6304038895757199E-2</v>
      </c>
      <c r="D154" s="11">
        <v>1.2182023939422601E-2</v>
      </c>
      <c r="E154" s="11">
        <v>5.5871061768419598E-2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1.55079148194963E-2</v>
      </c>
      <c r="D155" s="11">
        <v>7.2694041360824198E-3</v>
      </c>
      <c r="E155" s="11">
        <v>3.2774982625803799E-2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2.7340630694721899E-2</v>
      </c>
      <c r="D156" s="11">
        <v>1.5895403120372201E-2</v>
      </c>
      <c r="E156" s="11">
        <v>4.6636274068613502E-2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3.4000549837470899E-3</v>
      </c>
      <c r="D157" s="11">
        <v>4.4510314045371498E-4</v>
      </c>
      <c r="E157" s="11">
        <v>2.54724247452125E-2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1.8933711863678801E-2</v>
      </c>
      <c r="D158" s="11">
        <v>4.2774811312666899E-3</v>
      </c>
      <c r="E158" s="11">
        <v>7.9783834836437195E-2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2.8927857157371598E-3</v>
      </c>
      <c r="D159" s="27">
        <v>9.0209674523518803E-4</v>
      </c>
      <c r="E159" s="27">
        <v>9.2357900773839905E-3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8.9115348124416092E-3</v>
      </c>
      <c r="D160" s="11">
        <v>2.66016388071867E-3</v>
      </c>
      <c r="E160" s="11">
        <v>2.94202377492827E-2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0</v>
      </c>
      <c r="D161" s="11"/>
      <c r="E161" s="11"/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1.84841058905998E-3</v>
      </c>
      <c r="D162" s="27">
        <v>5.54270879721572E-4</v>
      </c>
      <c r="E162" s="27">
        <v>6.1455932425300104E-3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2.3443281832874799E-3</v>
      </c>
      <c r="D163" s="11">
        <v>3.1265872424406901E-4</v>
      </c>
      <c r="E163" s="11">
        <v>1.73487629111122E-2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1.7256088700174201E-3</v>
      </c>
      <c r="D164" s="10">
        <v>4.2399651837269801E-4</v>
      </c>
      <c r="E164" s="10">
        <v>6.9950338446401498E-3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>
      <selection activeCell="G12" sqref="G12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45</v>
      </c>
    </row>
    <row r="3" spans="1:6" x14ac:dyDescent="0.25">
      <c r="A3" s="1" t="s">
        <v>294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8.1246077126548993E-2</v>
      </c>
      <c r="D12" s="23">
        <v>7.7145846950642E-2</v>
      </c>
      <c r="E12" s="23">
        <v>8.5544030303892293E-2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5.2241682959273998E-2</v>
      </c>
      <c r="D13" s="27">
        <v>3.8302010776877199E-2</v>
      </c>
      <c r="E13" s="27">
        <v>7.0880658665566101E-2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5.1608667990017398E-2</v>
      </c>
      <c r="D14" s="11">
        <v>3.78562659944413E-2</v>
      </c>
      <c r="E14" s="11">
        <v>6.9993590346437706E-2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4.88714993028194E-2</v>
      </c>
      <c r="D15" s="27">
        <v>3.7495532851550002E-2</v>
      </c>
      <c r="E15" s="27">
        <v>6.3471280260685603E-2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8.4858973670692603E-2</v>
      </c>
      <c r="D16" s="11">
        <v>6.2819759368660702E-2</v>
      </c>
      <c r="E16" s="11">
        <v>0.113692259096929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3.25673609615975E-2</v>
      </c>
      <c r="D17" s="11">
        <v>2.0328328481632098E-2</v>
      </c>
      <c r="E17" s="11">
        <v>5.1785608906435E-2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2.3015675719195001E-2</v>
      </c>
      <c r="D18" s="11">
        <v>9.5242880951640404E-3</v>
      </c>
      <c r="E18" s="11">
        <v>5.4565129689168802E-2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4.1007163989437198E-2</v>
      </c>
      <c r="D19" s="27">
        <v>3.04400377790498E-2</v>
      </c>
      <c r="E19" s="27">
        <v>5.5034399185820503E-2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4.3042928026019597E-2</v>
      </c>
      <c r="D20" s="11">
        <v>2.93997566594183E-2</v>
      </c>
      <c r="E20" s="11">
        <v>6.2608915344412194E-2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4.4934450804772999E-2</v>
      </c>
      <c r="D21" s="11">
        <v>2.7941060177378799E-2</v>
      </c>
      <c r="E21" s="11">
        <v>7.1502767059633696E-2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2.84967427580922E-3</v>
      </c>
      <c r="D22" s="11">
        <v>3.5671493261346199E-4</v>
      </c>
      <c r="E22" s="11">
        <v>2.23751103618306E-2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5.7633897844773997E-2</v>
      </c>
      <c r="D23" s="27">
        <v>3.8839452975549103E-2</v>
      </c>
      <c r="E23" s="27">
        <v>8.4721344511793306E-2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1.5023682251032001E-2</v>
      </c>
      <c r="D24" s="11">
        <v>4.3679453584730297E-3</v>
      </c>
      <c r="E24" s="11">
        <v>5.0359576440533002E-2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6.5115652186298695E-2</v>
      </c>
      <c r="D25" s="11">
        <v>4.0586041672999999E-2</v>
      </c>
      <c r="E25" s="11">
        <v>0.102880835387731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5.1801333283063203E-2</v>
      </c>
      <c r="D26" s="11">
        <v>2.7933463468718101E-2</v>
      </c>
      <c r="E26" s="11">
        <v>9.4089212188413193E-2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3.71975395816024E-2</v>
      </c>
      <c r="D27" s="27">
        <v>2.6657282120879901E-2</v>
      </c>
      <c r="E27" s="27">
        <v>5.16841040854569E-2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3.7643373827131503E-2</v>
      </c>
      <c r="D28" s="11">
        <v>2.1033798756870298E-2</v>
      </c>
      <c r="E28" s="11">
        <v>6.6478227929214206E-2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6.0732935711530697E-2</v>
      </c>
      <c r="D29" s="11">
        <v>3.1018836814207602E-2</v>
      </c>
      <c r="E29" s="11">
        <v>0.11551788840310399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3.50533278342521E-2</v>
      </c>
      <c r="D30" s="11">
        <v>1.8795884111761502E-2</v>
      </c>
      <c r="E30" s="11">
        <v>6.4448968144104599E-2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3.1517300993661797E-2</v>
      </c>
      <c r="D31" s="11">
        <v>1.21823997181755E-2</v>
      </c>
      <c r="E31" s="11">
        <v>7.90822577579431E-2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3.6429027407899002E-2</v>
      </c>
      <c r="D32" s="11">
        <v>2.0692765885106702E-2</v>
      </c>
      <c r="E32" s="11">
        <v>6.3358044127918706E-2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5.7835599625290501E-2</v>
      </c>
      <c r="D33" s="27">
        <v>4.9535225760513599E-2</v>
      </c>
      <c r="E33" s="27">
        <v>6.7428155973583606E-2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5.4647681245006199E-2</v>
      </c>
      <c r="D34" s="11">
        <v>3.3896326583666599E-2</v>
      </c>
      <c r="E34" s="11">
        <v>8.6959535999680204E-2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2.0657631397381498E-2</v>
      </c>
      <c r="D35" s="11">
        <v>7.4237123191859102E-3</v>
      </c>
      <c r="E35" s="11">
        <v>5.61485286000886E-2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2.7251382910119401E-2</v>
      </c>
      <c r="D36" s="11">
        <v>1.29565067649367E-2</v>
      </c>
      <c r="E36" s="11">
        <v>5.6416305120420597E-2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3.26609982811948E-2</v>
      </c>
      <c r="D37" s="11">
        <v>1.2906271010734299E-2</v>
      </c>
      <c r="E37" s="11">
        <v>8.0196290827309794E-2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5.3530299052660699E-2</v>
      </c>
      <c r="D38" s="11">
        <v>3.0471004219392101E-2</v>
      </c>
      <c r="E38" s="11">
        <v>9.2377305314521402E-2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5.6656961489907398E-2</v>
      </c>
      <c r="D39" s="11">
        <v>2.9062718182012601E-2</v>
      </c>
      <c r="E39" s="11">
        <v>0.107549046871232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6.9393516715845899E-2</v>
      </c>
      <c r="D40" s="11">
        <v>4.6570206010990697E-2</v>
      </c>
      <c r="E40" s="11">
        <v>0.102203150571177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5.4310056874143899E-2</v>
      </c>
      <c r="D41" s="11">
        <v>2.59623207053826E-2</v>
      </c>
      <c r="E41" s="11">
        <v>0.11011107955434001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5.3012322185798703E-2</v>
      </c>
      <c r="D42" s="11">
        <v>3.1389666438429199E-2</v>
      </c>
      <c r="E42" s="11">
        <v>8.8173782928416503E-2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6.5714000593028801E-2</v>
      </c>
      <c r="D43" s="11">
        <v>4.4989377550076003E-2</v>
      </c>
      <c r="E43" s="11">
        <v>9.5035505885557495E-2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2.8211758982276701E-2</v>
      </c>
      <c r="D44" s="11">
        <v>1.65874141737349E-2</v>
      </c>
      <c r="E44" s="11">
        <v>4.7588159647427498E-2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6.7262633263724003E-2</v>
      </c>
      <c r="D45" s="11">
        <v>4.9894220662465898E-2</v>
      </c>
      <c r="E45" s="11">
        <v>9.0103694378990698E-2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0.112930315587119</v>
      </c>
      <c r="D46" s="27">
        <v>0.105165399926584</v>
      </c>
      <c r="E46" s="27">
        <v>0.121190908317157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4.1884860079248999E-2</v>
      </c>
      <c r="D47" s="11">
        <v>1.87732174746424E-2</v>
      </c>
      <c r="E47" s="11">
        <v>9.0815777501366005E-2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0.116057902760312</v>
      </c>
      <c r="D48" s="11">
        <v>7.6778309771310393E-2</v>
      </c>
      <c r="E48" s="11">
        <v>0.171695618515954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0.18271517077687799</v>
      </c>
      <c r="D49" s="11">
        <v>0.116642792433892</v>
      </c>
      <c r="E49" s="11">
        <v>0.27458064878433402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0.124263892236252</v>
      </c>
      <c r="D50" s="11">
        <v>8.2243496400427496E-2</v>
      </c>
      <c r="E50" s="11">
        <v>0.18346185331124401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0.16438863989091801</v>
      </c>
      <c r="D51" s="11">
        <v>0.12768748565694699</v>
      </c>
      <c r="E51" s="11">
        <v>0.20910999370397901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0.20750470108558999</v>
      </c>
      <c r="D52" s="11">
        <v>0.134695935164656</v>
      </c>
      <c r="E52" s="11">
        <v>0.30576279003532297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0.16168481720710001</v>
      </c>
      <c r="D53" s="11">
        <v>0.113296436677844</v>
      </c>
      <c r="E53" s="11">
        <v>0.22548427451345199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8.91045253483259E-2</v>
      </c>
      <c r="D54" s="11">
        <v>4.6266763047222E-2</v>
      </c>
      <c r="E54" s="11">
        <v>0.164753579171283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5.9400686690353102E-2</v>
      </c>
      <c r="D55" s="11">
        <v>2.8779381257264099E-2</v>
      </c>
      <c r="E55" s="11">
        <v>0.11862369034954801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6.8391046087216106E-2</v>
      </c>
      <c r="D56" s="11">
        <v>3.7020922537055197E-2</v>
      </c>
      <c r="E56" s="11">
        <v>0.122949160649387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8.8687193081451093E-2</v>
      </c>
      <c r="D57" s="11">
        <v>5.4229431816239099E-2</v>
      </c>
      <c r="E57" s="11">
        <v>0.14175794393010499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0.235369698263733</v>
      </c>
      <c r="D58" s="11">
        <v>0.18105765888410799</v>
      </c>
      <c r="E58" s="11">
        <v>0.30000546503425402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0.34414894439059301</v>
      </c>
      <c r="D59" s="11">
        <v>0.25609719314901902</v>
      </c>
      <c r="E59" s="11">
        <v>0.44438976956390602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3.1915469820035097E-2</v>
      </c>
      <c r="D60" s="11">
        <v>1.51622480356096E-2</v>
      </c>
      <c r="E60" s="11">
        <v>6.5940403656318605E-2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9.21097547103851E-2</v>
      </c>
      <c r="D61" s="11">
        <v>5.7594922394741198E-2</v>
      </c>
      <c r="E61" s="11">
        <v>0.14414459703575899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1.2179756890320899E-3</v>
      </c>
      <c r="D62" s="11">
        <v>1.6689376170184099E-4</v>
      </c>
      <c r="E62" s="11">
        <v>8.8302148075084103E-3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8.8449579383260701E-3</v>
      </c>
      <c r="D63" s="11">
        <v>2.6571612962065201E-3</v>
      </c>
      <c r="E63" s="11">
        <v>2.9023100662727098E-2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0.33975176979272997</v>
      </c>
      <c r="D64" s="11">
        <v>0.28276854523494099</v>
      </c>
      <c r="E64" s="11">
        <v>0.40178542810626899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0.12497360336041199</v>
      </c>
      <c r="D65" s="11">
        <v>7.5828784180787895E-2</v>
      </c>
      <c r="E65" s="11">
        <v>0.19910721641305201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0.10093636420382</v>
      </c>
      <c r="D66" s="11">
        <v>6.5235349408152399E-2</v>
      </c>
      <c r="E66" s="11">
        <v>0.15297783569147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0.113269936560286</v>
      </c>
      <c r="D67" s="11">
        <v>8.1961784505410598E-2</v>
      </c>
      <c r="E67" s="11">
        <v>0.15452434464981599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6.9357952437198001E-2</v>
      </c>
      <c r="D68" s="11">
        <v>4.0111924623050799E-2</v>
      </c>
      <c r="E68" s="11">
        <v>0.117321314784075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2.00356303125424E-2</v>
      </c>
      <c r="D69" s="11">
        <v>8.70159715315625E-3</v>
      </c>
      <c r="E69" s="11">
        <v>4.5455562108408003E-2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4.6243514435236902E-2</v>
      </c>
      <c r="D70" s="11">
        <v>2.8694265541507901E-2</v>
      </c>
      <c r="E70" s="11">
        <v>7.3711267219724402E-2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0.247103454191473</v>
      </c>
      <c r="D71" s="11">
        <v>0.186743907182916</v>
      </c>
      <c r="E71" s="11">
        <v>0.31931238147698798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0.119593587143159</v>
      </c>
      <c r="D72" s="11">
        <v>8.0251284672161402E-2</v>
      </c>
      <c r="E72" s="11">
        <v>0.174562443301464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0.139714867175917</v>
      </c>
      <c r="D73" s="11">
        <v>9.4936280720423899E-2</v>
      </c>
      <c r="E73" s="11">
        <v>0.20092533939521501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</v>
      </c>
      <c r="D74" s="11"/>
      <c r="E74" s="11"/>
      <c r="F74" s="15" t="s">
        <v>94</v>
      </c>
    </row>
    <row r="75" spans="1:6" x14ac:dyDescent="0.25">
      <c r="A75" s="12" t="s">
        <v>137</v>
      </c>
      <c r="B75" t="s">
        <v>166</v>
      </c>
      <c r="C75" s="8">
        <v>0.128370161992091</v>
      </c>
      <c r="D75" s="11">
        <v>8.90844757118672E-2</v>
      </c>
      <c r="E75" s="11">
        <v>0.181528095819873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9.0463417852520794E-2</v>
      </c>
      <c r="D76" s="11">
        <v>6.4139381799982798E-2</v>
      </c>
      <c r="E76" s="11">
        <v>0.126135197381368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0.14337184664581001</v>
      </c>
      <c r="D77" s="11">
        <v>9.4650155610509198E-2</v>
      </c>
      <c r="E77" s="11">
        <v>0.21131938436300099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6.9834933444988007E-2</v>
      </c>
      <c r="D78" s="11">
        <v>4.4802601655220403E-2</v>
      </c>
      <c r="E78" s="11">
        <v>0.10728260081212899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0.14262563959659399</v>
      </c>
      <c r="D79" s="11">
        <v>0.106766089422991</v>
      </c>
      <c r="E79" s="11">
        <v>0.18799447179697801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0.13485006654074</v>
      </c>
      <c r="D80" s="11">
        <v>8.9927645145748206E-2</v>
      </c>
      <c r="E80" s="11">
        <v>0.197346846152605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0.20165583522597699</v>
      </c>
      <c r="D81" s="11">
        <v>0.14273516774275199</v>
      </c>
      <c r="E81" s="11">
        <v>0.27703865580596598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0.168165238294436</v>
      </c>
      <c r="D82" s="11">
        <v>0.104300920970589</v>
      </c>
      <c r="E82" s="11">
        <v>0.25979213693083297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8.3759835503189106E-2</v>
      </c>
      <c r="D83" s="11">
        <v>5.7251674764754998E-2</v>
      </c>
      <c r="E83" s="11">
        <v>0.12096671191015899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0.19672974184031999</v>
      </c>
      <c r="D84" s="11">
        <v>0.15089194288645699</v>
      </c>
      <c r="E84" s="11">
        <v>0.252353740355718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5.7885457285029002E-2</v>
      </c>
      <c r="D85" s="11">
        <v>4.06892945288772E-2</v>
      </c>
      <c r="E85" s="11">
        <v>8.1729922169166594E-2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5.73221241086578E-2</v>
      </c>
      <c r="D86" s="11">
        <v>3.4883719560144202E-2</v>
      </c>
      <c r="E86" s="11">
        <v>9.2805784991194101E-2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3.7375187104706502E-3</v>
      </c>
      <c r="D87" s="11">
        <v>4.9250770260945704E-4</v>
      </c>
      <c r="E87" s="11">
        <v>2.7769090218968701E-2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2.91298538670927E-2</v>
      </c>
      <c r="D88" s="11">
        <v>1.2680831780359E-2</v>
      </c>
      <c r="E88" s="11">
        <v>6.5500303175869606E-2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6.1058204306275198E-2</v>
      </c>
      <c r="D89" s="27">
        <v>4.87813198387455E-2</v>
      </c>
      <c r="E89" s="27">
        <v>7.6177395641492202E-2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2.12512818169758E-2</v>
      </c>
      <c r="D90" s="11">
        <v>5.5277514765259602E-3</v>
      </c>
      <c r="E90" s="11">
        <v>7.8183728474730804E-2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4.0725972201306098E-3</v>
      </c>
      <c r="D91" s="11">
        <v>4.9617887610463004E-4</v>
      </c>
      <c r="E91" s="11">
        <v>3.2587093134125902E-2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8.1879345508759194E-2</v>
      </c>
      <c r="D92" s="11">
        <v>3.7097512288262101E-2</v>
      </c>
      <c r="E92" s="11">
        <v>0.171112691069362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2.53685646725973E-2</v>
      </c>
      <c r="D93" s="11">
        <v>1.25257083344928E-2</v>
      </c>
      <c r="E93" s="11">
        <v>5.0703323323134597E-2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6.6507857194209999E-2</v>
      </c>
      <c r="D94" s="11">
        <v>3.2448800798993399E-2</v>
      </c>
      <c r="E94" s="11">
        <v>0.13145896892363501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1.00825663693834E-2</v>
      </c>
      <c r="D95" s="11">
        <v>2.2542009363249399E-3</v>
      </c>
      <c r="E95" s="11">
        <v>4.3900996760523399E-2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7.7546819103191195E-2</v>
      </c>
      <c r="D96" s="11">
        <v>5.5431634877601402E-2</v>
      </c>
      <c r="E96" s="11">
        <v>0.107481174763414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2.69311283475769E-2</v>
      </c>
      <c r="D97" s="11">
        <v>1.2723424658554E-2</v>
      </c>
      <c r="E97" s="11">
        <v>5.6102423371883398E-2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0.112181189046496</v>
      </c>
      <c r="D98" s="11">
        <v>6.8233086346521796E-2</v>
      </c>
      <c r="E98" s="11">
        <v>0.17899789793192999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1.7186468873181399E-2</v>
      </c>
      <c r="D99" s="11">
        <v>6.0384958958186099E-3</v>
      </c>
      <c r="E99" s="11">
        <v>4.79229919184498E-2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2.1486198707096501E-2</v>
      </c>
      <c r="D100" s="11">
        <v>7.9820676317735803E-3</v>
      </c>
      <c r="E100" s="11">
        <v>5.6534727522954201E-2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4.3735825464546602E-2</v>
      </c>
      <c r="D101" s="27">
        <v>3.48365349170843E-2</v>
      </c>
      <c r="E101" s="27">
        <v>5.4779485180460899E-2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1.34598668154613E-2</v>
      </c>
      <c r="D102" s="11">
        <v>5.4840483653610496E-3</v>
      </c>
      <c r="E102" s="11">
        <v>3.2654577459847199E-2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3.8672954091090402E-2</v>
      </c>
      <c r="D103" s="11">
        <v>2.0110822229243899E-2</v>
      </c>
      <c r="E103" s="11">
        <v>7.30898616630173E-2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4.5579039345846999E-2</v>
      </c>
      <c r="D104" s="11">
        <v>2.9508734497678699E-2</v>
      </c>
      <c r="E104" s="11">
        <v>6.9771952102688606E-2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4.0407308977536097E-2</v>
      </c>
      <c r="D105" s="11">
        <v>2.35224852031038E-2</v>
      </c>
      <c r="E105" s="11">
        <v>6.8561340015726502E-2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2.8387284116467799E-2</v>
      </c>
      <c r="D106" s="11">
        <v>1.27571352947622E-2</v>
      </c>
      <c r="E106" s="11">
        <v>6.19656344242785E-2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1.3808045222319499E-2</v>
      </c>
      <c r="D107" s="11">
        <v>4.7266081784883901E-3</v>
      </c>
      <c r="E107" s="11">
        <v>3.9643041738446398E-2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4.7854225336807603E-2</v>
      </c>
      <c r="D108" s="11">
        <v>1.9759444127791102E-2</v>
      </c>
      <c r="E108" s="11">
        <v>0.111357327511082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9.6710847392504802E-3</v>
      </c>
      <c r="D109" s="11">
        <v>3.02222404984503E-3</v>
      </c>
      <c r="E109" s="11">
        <v>3.0499881005286701E-2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5.9112667021191702E-2</v>
      </c>
      <c r="D110" s="11">
        <v>3.9856829190108502E-2</v>
      </c>
      <c r="E110" s="11">
        <v>8.6830173611516404E-2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2.8589393259362699E-2</v>
      </c>
      <c r="D111" s="27">
        <v>1.8498947548343001E-2</v>
      </c>
      <c r="E111" s="27">
        <v>4.3937392165602301E-2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</v>
      </c>
      <c r="D112" s="11"/>
      <c r="E112" s="11"/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4.2346933500588699E-2</v>
      </c>
      <c r="D113" s="11">
        <v>2.60328930289166E-2</v>
      </c>
      <c r="E113" s="11">
        <v>6.8168943532214699E-2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1.0529361816312701E-2</v>
      </c>
      <c r="D114" s="11">
        <v>3.0378522149508498E-3</v>
      </c>
      <c r="E114" s="11">
        <v>3.5831360995302701E-2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3.3118080988785797E-2</v>
      </c>
      <c r="D115" s="11">
        <v>1.1060030346038901E-2</v>
      </c>
      <c r="E115" s="11">
        <v>9.4944987050289795E-2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1.3681740171779399E-2</v>
      </c>
      <c r="D116" s="11">
        <v>3.19175579032739E-3</v>
      </c>
      <c r="E116" s="11">
        <v>5.6687349985932903E-2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4.6651599773940696E-3</v>
      </c>
      <c r="D118" s="11">
        <v>1.0956115385350701E-3</v>
      </c>
      <c r="E118" s="11">
        <v>1.9635837125415601E-2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9.86913001350231E-2</v>
      </c>
      <c r="D120" s="27">
        <v>8.6544334655971403E-2</v>
      </c>
      <c r="E120" s="27">
        <v>0.112333496389306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5.8737405772363298E-2</v>
      </c>
      <c r="D121" s="11">
        <v>3.1429182238222803E-2</v>
      </c>
      <c r="E121" s="11">
        <v>0.107148358595583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6.9683981919725704E-2</v>
      </c>
      <c r="D122" s="11">
        <v>5.0300334141181999E-2</v>
      </c>
      <c r="E122" s="11">
        <v>9.5783911195556307E-2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0.100492757786815</v>
      </c>
      <c r="D123" s="11">
        <v>7.2292051880468694E-2</v>
      </c>
      <c r="E123" s="11">
        <v>0.138057285364315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9.9549292236433204E-2</v>
      </c>
      <c r="D124" s="11">
        <v>6.1069481148172497E-2</v>
      </c>
      <c r="E124" s="11">
        <v>0.158190228616333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2.57403114770937E-2</v>
      </c>
      <c r="D125" s="11">
        <v>1.0256872704264499E-2</v>
      </c>
      <c r="E125" s="11">
        <v>6.3106743694024595E-2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0.124098821790613</v>
      </c>
      <c r="D126" s="11">
        <v>8.6246968154831904E-2</v>
      </c>
      <c r="E126" s="11">
        <v>0.17537463446023199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0.176291690433588</v>
      </c>
      <c r="D127" s="11">
        <v>0.133175904388799</v>
      </c>
      <c r="E127" s="11">
        <v>0.22966782116210999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3.4643254427766897E-2</v>
      </c>
      <c r="D128" s="11">
        <v>1.9997244320295499E-2</v>
      </c>
      <c r="E128" s="11">
        <v>5.9366221749086699E-2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0.17470675928607801</v>
      </c>
      <c r="D129" s="11">
        <v>0.1238951978408</v>
      </c>
      <c r="E129" s="11">
        <v>0.24063340440554801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0.10490255654595</v>
      </c>
      <c r="D130" s="11">
        <v>7.29914576727939E-2</v>
      </c>
      <c r="E130" s="11">
        <v>0.148529528428336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1.5628005463209201E-2</v>
      </c>
      <c r="D131" s="11">
        <v>6.2990587640573597E-3</v>
      </c>
      <c r="E131" s="11">
        <v>3.8241480135250402E-2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2.8499836533236299E-2</v>
      </c>
      <c r="D132" s="27">
        <v>2.0994331743695999E-2</v>
      </c>
      <c r="E132" s="27">
        <v>3.8582823799881101E-2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1.4099955381398001E-2</v>
      </c>
      <c r="D133" s="11">
        <v>3.1644431721135498E-3</v>
      </c>
      <c r="E133" s="11">
        <v>6.0531069319334302E-2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9.7264698852731604E-2</v>
      </c>
      <c r="D134" s="11">
        <v>5.7127248679092503E-2</v>
      </c>
      <c r="E134" s="11">
        <v>0.160793428058573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1.1181695257107899E-2</v>
      </c>
      <c r="D135" s="11">
        <v>2.5571930625369302E-3</v>
      </c>
      <c r="E135" s="11">
        <v>4.75081441291509E-2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7.3799572005919202E-3</v>
      </c>
      <c r="D136" s="11">
        <v>1.65066098029924E-3</v>
      </c>
      <c r="E136" s="11">
        <v>3.2350740370975899E-2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5.1341051347004299E-2</v>
      </c>
      <c r="D137" s="11">
        <v>2.31800451768083E-2</v>
      </c>
      <c r="E137" s="11">
        <v>0.10986636520831999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2.9729386139594301E-2</v>
      </c>
      <c r="D138" s="11">
        <v>1.47388182516438E-2</v>
      </c>
      <c r="E138" s="11">
        <v>5.9052748270292298E-2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1.8314680628359802E-2</v>
      </c>
      <c r="D139" s="11">
        <v>3.0898631242538299E-3</v>
      </c>
      <c r="E139" s="11">
        <v>0.100960115049612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5.4099839622091903E-2</v>
      </c>
      <c r="D140" s="11">
        <v>2.06386941146347E-2</v>
      </c>
      <c r="E140" s="11">
        <v>0.13436787510688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2.6113079799834901E-2</v>
      </c>
      <c r="D141" s="11">
        <v>1.4967862815565801E-2</v>
      </c>
      <c r="E141" s="11">
        <v>4.5176524760140502E-2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1.1093926634398199E-2</v>
      </c>
      <c r="D142" s="11">
        <v>1.38815125244142E-3</v>
      </c>
      <c r="E142" s="11">
        <v>8.3019570664426001E-2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1.22510446034244E-2</v>
      </c>
      <c r="D143" s="11">
        <v>1.4543309790564899E-3</v>
      </c>
      <c r="E143" s="11">
        <v>9.5532417267701106E-2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5.03905971562204E-2</v>
      </c>
      <c r="D144" s="11">
        <v>2.19913826962089E-2</v>
      </c>
      <c r="E144" s="11">
        <v>0.111290698521538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4.0729069181070998E-2</v>
      </c>
      <c r="D145" s="27">
        <v>2.8798905787171401E-2</v>
      </c>
      <c r="E145" s="27">
        <v>5.7309759816656002E-2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3.6296042030161499E-2</v>
      </c>
      <c r="D146" s="11">
        <v>1.7179044044397799E-2</v>
      </c>
      <c r="E146" s="11">
        <v>7.5061865452669102E-2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2.26484234688774E-2</v>
      </c>
      <c r="D147" s="11">
        <v>4.1171001757710499E-3</v>
      </c>
      <c r="E147" s="11">
        <v>0.114961710889767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1.20947061663751E-2</v>
      </c>
      <c r="D149" s="11">
        <v>3.9137827085033603E-3</v>
      </c>
      <c r="E149" s="11">
        <v>3.6745265645928497E-2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4.8746494234803303E-2</v>
      </c>
      <c r="D150" s="11">
        <v>3.2633810475564497E-2</v>
      </c>
      <c r="E150" s="11">
        <v>7.2220751924293197E-2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5.4107951972593001E-2</v>
      </c>
      <c r="D151" s="27">
        <v>3.8615167437363297E-2</v>
      </c>
      <c r="E151" s="27">
        <v>7.5329548809386304E-2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</v>
      </c>
      <c r="D152" s="11"/>
      <c r="E152" s="11"/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8.4525802563741505E-3</v>
      </c>
      <c r="D153" s="11">
        <v>1.9448314205203999E-3</v>
      </c>
      <c r="E153" s="11">
        <v>3.5951985416598102E-2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2.4022849229027098E-2</v>
      </c>
      <c r="D154" s="11">
        <v>1.0558133244194299E-2</v>
      </c>
      <c r="E154" s="11">
        <v>5.3726617495333799E-2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7.7155577678548207E-2</v>
      </c>
      <c r="D155" s="11">
        <v>4.6016098554225102E-2</v>
      </c>
      <c r="E155" s="11">
        <v>0.12657159025012599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6.24760164442731E-2</v>
      </c>
      <c r="D156" s="11">
        <v>3.7687739105880198E-2</v>
      </c>
      <c r="E156" s="11">
        <v>0.101842767779924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6.9922760282863103E-3</v>
      </c>
      <c r="D157" s="11">
        <v>1.70765333157253E-3</v>
      </c>
      <c r="E157" s="11">
        <v>2.81695815413468E-2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3.1851501406430803E-2</v>
      </c>
      <c r="D158" s="11">
        <v>1.23347841709058E-2</v>
      </c>
      <c r="E158" s="11">
        <v>7.9754935125646201E-2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2.0016327807616799E-3</v>
      </c>
      <c r="D159" s="27">
        <v>4.52821477128201E-4</v>
      </c>
      <c r="E159" s="27">
        <v>8.8012864999659594E-3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</v>
      </c>
      <c r="D160" s="11"/>
      <c r="E160" s="11"/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2.8590793978313799E-3</v>
      </c>
      <c r="D161" s="11">
        <v>6.3156220059675905E-4</v>
      </c>
      <c r="E161" s="11">
        <v>1.28420834165737E-2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6.1513542862564E-3</v>
      </c>
      <c r="D162" s="27">
        <v>2.2770649819511598E-3</v>
      </c>
      <c r="E162" s="27">
        <v>1.6508444261773801E-2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</v>
      </c>
      <c r="D163" s="11"/>
      <c r="E163" s="11"/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6.7350395841431097E-3</v>
      </c>
      <c r="D164" s="10">
        <v>2.5186785803953701E-3</v>
      </c>
      <c r="E164" s="10">
        <v>1.7883200188728701E-2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36" workbookViewId="0">
      <selection activeCell="A171" sqref="A171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46</v>
      </c>
    </row>
    <row r="3" spans="1:6" x14ac:dyDescent="0.25">
      <c r="A3" s="1" t="s">
        <v>295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0.43307201673295598</v>
      </c>
      <c r="D12" s="23">
        <v>0.42690453833391101</v>
      </c>
      <c r="E12" s="23">
        <v>0.439260303008008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0.47713317336139999</v>
      </c>
      <c r="D13" s="27">
        <v>0.448334272694067</v>
      </c>
      <c r="E13" s="27">
        <v>0.50608492066406796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0.47701876491003598</v>
      </c>
      <c r="D14" s="11">
        <v>0.44845732945658801</v>
      </c>
      <c r="E14" s="11">
        <v>0.505731289486957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0.47390235054580199</v>
      </c>
      <c r="D15" s="27">
        <v>0.44365975054269002</v>
      </c>
      <c r="E15" s="27">
        <v>0.50433764660270997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0.44082550655010799</v>
      </c>
      <c r="D16" s="11">
        <v>0.39338431875070901</v>
      </c>
      <c r="E16" s="11">
        <v>0.48937247281013802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0.49375708370114502</v>
      </c>
      <c r="D17" s="11">
        <v>0.45402179824919298</v>
      </c>
      <c r="E17" s="11">
        <v>0.53357139346766502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0.384658992524327</v>
      </c>
      <c r="D18" s="11">
        <v>0.27251389795083197</v>
      </c>
      <c r="E18" s="11">
        <v>0.510565052512432</v>
      </c>
      <c r="F18" s="15">
        <v>4</v>
      </c>
    </row>
    <row r="19" spans="1:6" x14ac:dyDescent="0.25">
      <c r="A19" s="28" t="s">
        <v>113</v>
      </c>
      <c r="B19" s="30" t="s">
        <v>106</v>
      </c>
      <c r="C19" s="26">
        <v>0.50758515162423301</v>
      </c>
      <c r="D19" s="27">
        <v>0.476818531655477</v>
      </c>
      <c r="E19" s="27">
        <v>0.53829442553783402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0.51196190307329903</v>
      </c>
      <c r="D20" s="11">
        <v>0.47343569750737402</v>
      </c>
      <c r="E20" s="11">
        <v>0.55034651222178299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0.53393253672774499</v>
      </c>
      <c r="D21" s="11">
        <v>0.47514620330107399</v>
      </c>
      <c r="E21" s="11">
        <v>0.59179127917808505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0.29534331885699699</v>
      </c>
      <c r="D22" s="11">
        <v>0.230971093402319</v>
      </c>
      <c r="E22" s="11">
        <v>0.36904674175815899</v>
      </c>
      <c r="F22" s="15">
        <v>4</v>
      </c>
    </row>
    <row r="23" spans="1:6" x14ac:dyDescent="0.25">
      <c r="A23" s="28" t="s">
        <v>116</v>
      </c>
      <c r="B23" s="30" t="s">
        <v>106</v>
      </c>
      <c r="C23" s="26">
        <v>0.52101176980241104</v>
      </c>
      <c r="D23" s="27">
        <v>0.47922779993447601</v>
      </c>
      <c r="E23" s="27">
        <v>0.562503798981842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0.38865104457413502</v>
      </c>
      <c r="D24" s="11">
        <v>0.28637132167353802</v>
      </c>
      <c r="E24" s="11">
        <v>0.501775343359251</v>
      </c>
      <c r="F24" s="15">
        <v>4</v>
      </c>
    </row>
    <row r="25" spans="1:6" x14ac:dyDescent="0.25">
      <c r="A25" s="12" t="s">
        <v>116</v>
      </c>
      <c r="B25" t="s">
        <v>118</v>
      </c>
      <c r="C25" s="8">
        <v>0.50902562383992001</v>
      </c>
      <c r="D25" s="11">
        <v>0.45791897600572501</v>
      </c>
      <c r="E25" s="11">
        <v>0.559944312572626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0.62093521008643404</v>
      </c>
      <c r="D26" s="11">
        <v>0.55328468487605498</v>
      </c>
      <c r="E26" s="11">
        <v>0.68418852260852903</v>
      </c>
      <c r="F26" s="15">
        <v>4</v>
      </c>
    </row>
    <row r="27" spans="1:6" x14ac:dyDescent="0.25">
      <c r="A27" s="28" t="s">
        <v>120</v>
      </c>
      <c r="B27" s="30" t="s">
        <v>106</v>
      </c>
      <c r="C27" s="26">
        <v>0.40353673520498801</v>
      </c>
      <c r="D27" s="27">
        <v>0.37115694386630599</v>
      </c>
      <c r="E27" s="27">
        <v>0.43677929381847402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0.409999797846956</v>
      </c>
      <c r="D28" s="11">
        <v>0.34741582464056597</v>
      </c>
      <c r="E28" s="11">
        <v>0.47564062621687397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0.38836813343120702</v>
      </c>
      <c r="D29" s="11">
        <v>0.32742943395028601</v>
      </c>
      <c r="E29" s="11">
        <v>0.45300926066507802</v>
      </c>
      <c r="F29" s="15">
        <v>4</v>
      </c>
    </row>
    <row r="30" spans="1:6" x14ac:dyDescent="0.25">
      <c r="A30" s="12" t="s">
        <v>120</v>
      </c>
      <c r="B30" t="s">
        <v>122</v>
      </c>
      <c r="C30" s="8">
        <v>0.354690462203479</v>
      </c>
      <c r="D30" s="11">
        <v>0.30562082002773999</v>
      </c>
      <c r="E30" s="11">
        <v>0.40702050128895401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0.40414215709374501</v>
      </c>
      <c r="D31" s="11">
        <v>0.33890117065875802</v>
      </c>
      <c r="E31" s="11">
        <v>0.47295740248442097</v>
      </c>
      <c r="F31" s="15">
        <v>4</v>
      </c>
    </row>
    <row r="32" spans="1:6" x14ac:dyDescent="0.25">
      <c r="A32" s="12" t="s">
        <v>120</v>
      </c>
      <c r="B32" t="s">
        <v>124</v>
      </c>
      <c r="C32" s="8">
        <v>0.52318324624458801</v>
      </c>
      <c r="D32" s="11">
        <v>0.47289716887429301</v>
      </c>
      <c r="E32" s="11">
        <v>0.57300367944717101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0.41957917016170099</v>
      </c>
      <c r="D33" s="27">
        <v>0.40371231858829698</v>
      </c>
      <c r="E33" s="27">
        <v>0.43561405616319798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0.42667839501548999</v>
      </c>
      <c r="D34" s="11">
        <v>0.35620787089274802</v>
      </c>
      <c r="E34" s="11">
        <v>0.50025722223188596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0.404981366462346</v>
      </c>
      <c r="D35" s="11">
        <v>0.35173127766088402</v>
      </c>
      <c r="E35" s="11">
        <v>0.46056569730445202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0.36824136575481198</v>
      </c>
      <c r="D36" s="11">
        <v>0.29910056511172201</v>
      </c>
      <c r="E36" s="11">
        <v>0.44325723396606498</v>
      </c>
      <c r="F36" s="15">
        <v>4</v>
      </c>
    </row>
    <row r="37" spans="1:6" x14ac:dyDescent="0.25">
      <c r="A37" s="12" t="s">
        <v>125</v>
      </c>
      <c r="B37" t="s">
        <v>129</v>
      </c>
      <c r="C37" s="8">
        <v>0.383897970121025</v>
      </c>
      <c r="D37" s="11">
        <v>0.32748407812931402</v>
      </c>
      <c r="E37" s="11">
        <v>0.44361950308255199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0.39715073011621399</v>
      </c>
      <c r="D38" s="11">
        <v>0.34047230233849801</v>
      </c>
      <c r="E38" s="11">
        <v>0.45673039311534902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0.44738103151664999</v>
      </c>
      <c r="D39" s="11">
        <v>0.39322683582822499</v>
      </c>
      <c r="E39" s="11">
        <v>0.50281302332643696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0.41207664999431298</v>
      </c>
      <c r="D40" s="11">
        <v>0.37608172315488803</v>
      </c>
      <c r="E40" s="11">
        <v>0.44903721724074902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0.38316998336651198</v>
      </c>
      <c r="D41" s="11">
        <v>0.315669327574021</v>
      </c>
      <c r="E41" s="11">
        <v>0.45549719302359898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0.42808825373944398</v>
      </c>
      <c r="D42" s="11">
        <v>0.37408548402226899</v>
      </c>
      <c r="E42" s="11">
        <v>0.48386031849837502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0.43211178468262501</v>
      </c>
      <c r="D43" s="11">
        <v>0.39027273981740401</v>
      </c>
      <c r="E43" s="11">
        <v>0.47494234839154298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0.40653650711615902</v>
      </c>
      <c r="D44" s="11">
        <v>0.36575137133874203</v>
      </c>
      <c r="E44" s="11">
        <v>0.44865248725152501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0.42728333248582101</v>
      </c>
      <c r="D45" s="11">
        <v>0.39124441377856101</v>
      </c>
      <c r="E45" s="11">
        <v>0.464111028654415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0.45966830813786702</v>
      </c>
      <c r="D46" s="27">
        <v>0.44888427527306302</v>
      </c>
      <c r="E46" s="27">
        <v>0.47049024260192202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0.43881552274802699</v>
      </c>
      <c r="D47" s="11">
        <v>0.36891155125835701</v>
      </c>
      <c r="E47" s="11">
        <v>0.51123509323448801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0.48992584224874602</v>
      </c>
      <c r="D48" s="11">
        <v>0.42370436539110101</v>
      </c>
      <c r="E48" s="11">
        <v>0.55650278487405802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0.50521432733098803</v>
      </c>
      <c r="D49" s="11">
        <v>0.43903045325054202</v>
      </c>
      <c r="E49" s="11">
        <v>0.57121596196421298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0.46351980269849002</v>
      </c>
      <c r="D50" s="11">
        <v>0.39782861628197003</v>
      </c>
      <c r="E50" s="11">
        <v>0.53050200538646797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0.39599061053512802</v>
      </c>
      <c r="D51" s="11">
        <v>0.34136389259627398</v>
      </c>
      <c r="E51" s="11">
        <v>0.45334205838267899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0.57918361711416899</v>
      </c>
      <c r="D52" s="11">
        <v>0.510838317586778</v>
      </c>
      <c r="E52" s="11">
        <v>0.64462286469882202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0.48637181023187798</v>
      </c>
      <c r="D53" s="11">
        <v>0.40984332400183998</v>
      </c>
      <c r="E53" s="11">
        <v>0.56354467140740705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0.37134220923990702</v>
      </c>
      <c r="D54" s="11">
        <v>0.28127780917357498</v>
      </c>
      <c r="E54" s="11">
        <v>0.47133298135518797</v>
      </c>
      <c r="F54" s="15">
        <v>4</v>
      </c>
    </row>
    <row r="55" spans="1:6" x14ac:dyDescent="0.25">
      <c r="A55" s="12" t="s">
        <v>137</v>
      </c>
      <c r="B55" t="s">
        <v>146</v>
      </c>
      <c r="C55" s="8">
        <v>0.44171928384687198</v>
      </c>
      <c r="D55" s="11">
        <v>0.36798769978659701</v>
      </c>
      <c r="E55" s="11">
        <v>0.51811323810898902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0.49031424637450199</v>
      </c>
      <c r="D56" s="11">
        <v>0.413911370406366</v>
      </c>
      <c r="E56" s="11">
        <v>0.56717230480679004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0.49856439810234099</v>
      </c>
      <c r="D57" s="11">
        <v>0.44829781196343599</v>
      </c>
      <c r="E57" s="11">
        <v>0.54886002026659297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0.40960534140073401</v>
      </c>
      <c r="D58" s="11">
        <v>0.34507734035707699</v>
      </c>
      <c r="E58" s="11">
        <v>0.47740399186233801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0.45668268252239702</v>
      </c>
      <c r="D59" s="11">
        <v>0.365377647556903</v>
      </c>
      <c r="E59" s="11">
        <v>0.550994373310983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0.430108842949604</v>
      </c>
      <c r="D60" s="11">
        <v>0.37337392726569202</v>
      </c>
      <c r="E60" s="11">
        <v>0.488740754585409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0.443953805740048</v>
      </c>
      <c r="D61" s="11">
        <v>0.38010185034627603</v>
      </c>
      <c r="E61" s="11">
        <v>0.50971233556342299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0.35044348906961698</v>
      </c>
      <c r="D62" s="11">
        <v>0.302978207404066</v>
      </c>
      <c r="E62" s="11">
        <v>0.40106610862639402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0.38022977822450899</v>
      </c>
      <c r="D63" s="11">
        <v>0.29905139230282701</v>
      </c>
      <c r="E63" s="11">
        <v>0.46870920410357703</v>
      </c>
      <c r="F63" s="15">
        <v>4</v>
      </c>
    </row>
    <row r="64" spans="1:6" x14ac:dyDescent="0.25">
      <c r="A64" s="12" t="s">
        <v>137</v>
      </c>
      <c r="B64" t="s">
        <v>155</v>
      </c>
      <c r="C64" s="8">
        <v>0.399823980976098</v>
      </c>
      <c r="D64" s="11">
        <v>0.34901224815974902</v>
      </c>
      <c r="E64" s="11">
        <v>0.45288684592612299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0.472368980967106</v>
      </c>
      <c r="D65" s="11">
        <v>0.39718212582289802</v>
      </c>
      <c r="E65" s="11">
        <v>0.54883051303264896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0.39140474136453302</v>
      </c>
      <c r="D66" s="11">
        <v>0.33127828460872599</v>
      </c>
      <c r="E66" s="11">
        <v>0.455018613309702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0.522165591534277</v>
      </c>
      <c r="D67" s="11">
        <v>0.46928152973905801</v>
      </c>
      <c r="E67" s="11">
        <v>0.57455737396708995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0.45528964611517397</v>
      </c>
      <c r="D68" s="11">
        <v>0.39445526276037901</v>
      </c>
      <c r="E68" s="11">
        <v>0.51748834591843196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0.53240319372499101</v>
      </c>
      <c r="D69" s="11">
        <v>0.451990240559074</v>
      </c>
      <c r="E69" s="11">
        <v>0.61116737565137602</v>
      </c>
      <c r="F69" s="15">
        <v>4</v>
      </c>
    </row>
    <row r="70" spans="1:6" x14ac:dyDescent="0.25">
      <c r="A70" s="12" t="s">
        <v>137</v>
      </c>
      <c r="B70" t="s">
        <v>161</v>
      </c>
      <c r="C70" s="8">
        <v>0.43972826171845603</v>
      </c>
      <c r="D70" s="11">
        <v>0.36692746839689</v>
      </c>
      <c r="E70" s="11">
        <v>0.51521801756963503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0.42168142809223103</v>
      </c>
      <c r="D71" s="11">
        <v>0.36609763341035001</v>
      </c>
      <c r="E71" s="11">
        <v>0.47932314148743699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0.51608636833256405</v>
      </c>
      <c r="D72" s="11">
        <v>0.45003191845004198</v>
      </c>
      <c r="E72" s="11">
        <v>0.58158347597086901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0.37712149887801399</v>
      </c>
      <c r="D73" s="11">
        <v>0.32328349705766402</v>
      </c>
      <c r="E73" s="11">
        <v>0.434172992685327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0.34438313284435201</v>
      </c>
      <c r="D74" s="11">
        <v>0.30137511236952502</v>
      </c>
      <c r="E74" s="11">
        <v>0.390101566293237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0.46294210693390098</v>
      </c>
      <c r="D75" s="11">
        <v>0.40047053357217599</v>
      </c>
      <c r="E75" s="11">
        <v>0.52659915383107803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0.483996220115396</v>
      </c>
      <c r="D76" s="11">
        <v>0.42975619788340003</v>
      </c>
      <c r="E76" s="11">
        <v>0.53861593042783495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0.49307941214624101</v>
      </c>
      <c r="D77" s="11">
        <v>0.437530501917682</v>
      </c>
      <c r="E77" s="11">
        <v>0.54879972017130396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0.52813634060566605</v>
      </c>
      <c r="D78" s="11">
        <v>0.47270772392334098</v>
      </c>
      <c r="E78" s="11">
        <v>0.58287978282645803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0.47152960367125302</v>
      </c>
      <c r="D79" s="11">
        <v>0.41080986924459401</v>
      </c>
      <c r="E79" s="11">
        <v>0.53310365993637099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0.49082987853544002</v>
      </c>
      <c r="D80" s="11">
        <v>0.41667895521175702</v>
      </c>
      <c r="E80" s="11">
        <v>0.56538651028175102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0.46208483053379001</v>
      </c>
      <c r="D81" s="11">
        <v>0.40915904048378199</v>
      </c>
      <c r="E81" s="11">
        <v>0.51587920433338397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0.46336710268678699</v>
      </c>
      <c r="D82" s="11">
        <v>0.39139064482548103</v>
      </c>
      <c r="E82" s="11">
        <v>0.53690307382520697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0.51990402624930798</v>
      </c>
      <c r="D83" s="11">
        <v>0.469491839529184</v>
      </c>
      <c r="E83" s="11">
        <v>0.56991413247982003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0.53220016470085996</v>
      </c>
      <c r="D84" s="11">
        <v>0.47900890328343099</v>
      </c>
      <c r="E84" s="11">
        <v>0.58466948996911094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0.48722994542775799</v>
      </c>
      <c r="D85" s="11">
        <v>0.45004066605735998</v>
      </c>
      <c r="E85" s="11">
        <v>0.52456114880846505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0.36863896026142601</v>
      </c>
      <c r="D86" s="11">
        <v>0.30028047404868302</v>
      </c>
      <c r="E86" s="11">
        <v>0.44271325288642099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0.439417392739331</v>
      </c>
      <c r="D87" s="11">
        <v>0.34707182500078598</v>
      </c>
      <c r="E87" s="11">
        <v>0.53615718559679404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0.37453232178675999</v>
      </c>
      <c r="D88" s="11">
        <v>0.31999714691789599</v>
      </c>
      <c r="E88" s="11">
        <v>0.43245097041460401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0.38830684659952303</v>
      </c>
      <c r="D89" s="27">
        <v>0.364358669789839</v>
      </c>
      <c r="E89" s="27">
        <v>0.41280682901613802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0.27790383867747598</v>
      </c>
      <c r="D90" s="11">
        <v>0.23006456934911701</v>
      </c>
      <c r="E90" s="11">
        <v>0.33140890355408498</v>
      </c>
      <c r="F90" s="15">
        <v>4</v>
      </c>
    </row>
    <row r="91" spans="1:6" x14ac:dyDescent="0.25">
      <c r="A91" s="12" t="s">
        <v>180</v>
      </c>
      <c r="B91" t="s">
        <v>182</v>
      </c>
      <c r="C91" s="8">
        <v>0.47015968845666101</v>
      </c>
      <c r="D91" s="11">
        <v>0.395281100743336</v>
      </c>
      <c r="E91" s="11">
        <v>0.54640606744590603</v>
      </c>
      <c r="F91" s="15">
        <v>4</v>
      </c>
    </row>
    <row r="92" spans="1:6" x14ac:dyDescent="0.25">
      <c r="A92" s="12" t="s">
        <v>180</v>
      </c>
      <c r="B92" t="s">
        <v>183</v>
      </c>
      <c r="C92" s="8">
        <v>0.52087230712558696</v>
      </c>
      <c r="D92" s="11">
        <v>0.44134636889179002</v>
      </c>
      <c r="E92" s="11">
        <v>0.59935425500568595</v>
      </c>
      <c r="F92" s="15">
        <v>4</v>
      </c>
    </row>
    <row r="93" spans="1:6" x14ac:dyDescent="0.25">
      <c r="A93" s="12" t="s">
        <v>180</v>
      </c>
      <c r="B93" t="s">
        <v>184</v>
      </c>
      <c r="C93" s="8">
        <v>0.33864552966193501</v>
      </c>
      <c r="D93" s="11">
        <v>0.29009487098835701</v>
      </c>
      <c r="E93" s="11">
        <v>0.39084808288316197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0.47498181861217298</v>
      </c>
      <c r="D94" s="11">
        <v>0.41519689680208299</v>
      </c>
      <c r="E94" s="11">
        <v>0.53549261051920005</v>
      </c>
      <c r="F94" s="15">
        <v>4</v>
      </c>
    </row>
    <row r="95" spans="1:6" x14ac:dyDescent="0.25">
      <c r="A95" s="12" t="s">
        <v>180</v>
      </c>
      <c r="B95" t="s">
        <v>186</v>
      </c>
      <c r="C95" s="8">
        <v>0.37088543437357802</v>
      </c>
      <c r="D95" s="11">
        <v>0.247875434682541</v>
      </c>
      <c r="E95" s="11">
        <v>0.51328069588103498</v>
      </c>
      <c r="F95" s="15" t="s">
        <v>345</v>
      </c>
    </row>
    <row r="96" spans="1:6" x14ac:dyDescent="0.25">
      <c r="A96" s="12" t="s">
        <v>180</v>
      </c>
      <c r="B96" t="s">
        <v>187</v>
      </c>
      <c r="C96" s="8">
        <v>0.42250878141022602</v>
      </c>
      <c r="D96" s="11">
        <v>0.37743276581248802</v>
      </c>
      <c r="E96" s="11">
        <v>0.46891344051285999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0.31430089207254702</v>
      </c>
      <c r="D97" s="11">
        <v>0.254102262627937</v>
      </c>
      <c r="E97" s="11">
        <v>0.38146738961566501</v>
      </c>
      <c r="F97" s="15">
        <v>4</v>
      </c>
    </row>
    <row r="98" spans="1:6" x14ac:dyDescent="0.25">
      <c r="A98" s="12" t="s">
        <v>180</v>
      </c>
      <c r="B98" t="s">
        <v>189</v>
      </c>
      <c r="C98" s="8">
        <v>0.37676917633731599</v>
      </c>
      <c r="D98" s="11">
        <v>0.32208636583648598</v>
      </c>
      <c r="E98" s="11">
        <v>0.43478162533366799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0.239835357455529</v>
      </c>
      <c r="D99" s="11">
        <v>0.167992214029521</v>
      </c>
      <c r="E99" s="11">
        <v>0.33020885997921601</v>
      </c>
      <c r="F99" s="15">
        <v>4</v>
      </c>
    </row>
    <row r="100" spans="1:6" x14ac:dyDescent="0.25">
      <c r="A100" s="12" t="s">
        <v>180</v>
      </c>
      <c r="B100" t="s">
        <v>191</v>
      </c>
      <c r="C100" s="8">
        <v>0.27676107675243899</v>
      </c>
      <c r="D100" s="11">
        <v>0.21692904528780299</v>
      </c>
      <c r="E100" s="11">
        <v>0.34580802332411198</v>
      </c>
      <c r="F100" s="15">
        <v>4</v>
      </c>
    </row>
    <row r="101" spans="1:6" x14ac:dyDescent="0.25">
      <c r="A101" s="28" t="s">
        <v>192</v>
      </c>
      <c r="B101" s="30" t="s">
        <v>106</v>
      </c>
      <c r="C101" s="26">
        <v>0.406224273272833</v>
      </c>
      <c r="D101" s="27">
        <v>0.38724640488782802</v>
      </c>
      <c r="E101" s="27">
        <v>0.42548638045016501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0.341529505058147</v>
      </c>
      <c r="D102" s="11">
        <v>0.29943876450666801</v>
      </c>
      <c r="E102" s="11">
        <v>0.38627451525110901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0.36158808232901302</v>
      </c>
      <c r="D103" s="11">
        <v>0.30035030512791999</v>
      </c>
      <c r="E103" s="11">
        <v>0.42767932234177503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0.42725086641099902</v>
      </c>
      <c r="D104" s="11">
        <v>0.38549652503746701</v>
      </c>
      <c r="E104" s="11">
        <v>0.47006820401614802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0.41397544003819903</v>
      </c>
      <c r="D105" s="11">
        <v>0.36341540941413503</v>
      </c>
      <c r="E105" s="11">
        <v>0.46641580508264102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0.44329905148772902</v>
      </c>
      <c r="D106" s="11">
        <v>0.38075266804378799</v>
      </c>
      <c r="E106" s="11">
        <v>0.50769628381781695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0.29682433003104203</v>
      </c>
      <c r="D107" s="11">
        <v>0.25080072149541199</v>
      </c>
      <c r="E107" s="11">
        <v>0.34737762911975001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0.37880491493378399</v>
      </c>
      <c r="D108" s="11">
        <v>0.31307175187810499</v>
      </c>
      <c r="E108" s="11">
        <v>0.449312157510182</v>
      </c>
      <c r="F108" s="15">
        <v>4</v>
      </c>
    </row>
    <row r="109" spans="1:6" x14ac:dyDescent="0.25">
      <c r="A109" s="12" t="s">
        <v>192</v>
      </c>
      <c r="B109" t="s">
        <v>199</v>
      </c>
      <c r="C109" s="8">
        <v>0.38473467497274799</v>
      </c>
      <c r="D109" s="11">
        <v>0.32772065285818802</v>
      </c>
      <c r="E109" s="11">
        <v>0.44510049388494399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0.41738183015336</v>
      </c>
      <c r="D110" s="11">
        <v>0.37844293183663003</v>
      </c>
      <c r="E110" s="11">
        <v>0.45737900954100102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0.38971964178370899</v>
      </c>
      <c r="D111" s="27">
        <v>0.36320970624584797</v>
      </c>
      <c r="E111" s="27">
        <v>0.41689772737951802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0.403455934447911</v>
      </c>
      <c r="D112" s="11">
        <v>0.30215741661270301</v>
      </c>
      <c r="E112" s="11">
        <v>0.51371499512740604</v>
      </c>
      <c r="F112" s="15">
        <v>4</v>
      </c>
    </row>
    <row r="113" spans="1:6" x14ac:dyDescent="0.25">
      <c r="A113" s="12" t="s">
        <v>201</v>
      </c>
      <c r="B113" t="s">
        <v>203</v>
      </c>
      <c r="C113" s="8">
        <v>0.38047430316436898</v>
      </c>
      <c r="D113" s="11">
        <v>0.340615571557769</v>
      </c>
      <c r="E113" s="11">
        <v>0.42201212412980199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0.45340854526364099</v>
      </c>
      <c r="D114" s="11">
        <v>0.39062082401161602</v>
      </c>
      <c r="E114" s="11">
        <v>0.51771439643824801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0.441813946124399</v>
      </c>
      <c r="D115" s="11">
        <v>0.35617583817420001</v>
      </c>
      <c r="E115" s="11">
        <v>0.53105849878863898</v>
      </c>
      <c r="F115" s="15">
        <v>4</v>
      </c>
    </row>
    <row r="116" spans="1:6" x14ac:dyDescent="0.25">
      <c r="A116" s="12" t="s">
        <v>201</v>
      </c>
      <c r="B116" t="s">
        <v>206</v>
      </c>
      <c r="C116" s="8">
        <v>0.26462140122095501</v>
      </c>
      <c r="D116" s="11">
        <v>0.171813278355674</v>
      </c>
      <c r="E116" s="11">
        <v>0.38429905403257603</v>
      </c>
      <c r="F116" s="15" t="s">
        <v>345</v>
      </c>
    </row>
    <row r="117" spans="1:6" x14ac:dyDescent="0.25">
      <c r="A117" s="12" t="s">
        <v>201</v>
      </c>
      <c r="B117" t="s">
        <v>207</v>
      </c>
      <c r="C117" s="8">
        <v>0.32623790613026299</v>
      </c>
      <c r="D117" s="11">
        <v>0.24339130454809399</v>
      </c>
      <c r="E117" s="11">
        <v>0.42157172704081503</v>
      </c>
      <c r="F117" s="15">
        <v>4</v>
      </c>
    </row>
    <row r="118" spans="1:6" x14ac:dyDescent="0.25">
      <c r="A118" s="12" t="s">
        <v>201</v>
      </c>
      <c r="B118" t="s">
        <v>208</v>
      </c>
      <c r="C118" s="8">
        <v>0.43894757071414597</v>
      </c>
      <c r="D118" s="11">
        <v>0.38679542381971599</v>
      </c>
      <c r="E118" s="11">
        <v>0.49248404497946302</v>
      </c>
      <c r="F118" s="15">
        <v>4</v>
      </c>
    </row>
    <row r="119" spans="1:6" x14ac:dyDescent="0.25">
      <c r="A119" s="12" t="s">
        <v>201</v>
      </c>
      <c r="B119" t="s">
        <v>209</v>
      </c>
      <c r="C119" s="8">
        <v>0.34596836909844803</v>
      </c>
      <c r="D119" s="11">
        <v>0.28685995712512002</v>
      </c>
      <c r="E119" s="11">
        <v>0.41024974199634401</v>
      </c>
      <c r="F119" s="15">
        <v>4</v>
      </c>
    </row>
    <row r="120" spans="1:6" x14ac:dyDescent="0.25">
      <c r="A120" s="28" t="s">
        <v>210</v>
      </c>
      <c r="B120" s="30" t="s">
        <v>106</v>
      </c>
      <c r="C120" s="26">
        <v>0.43608995997053701</v>
      </c>
      <c r="D120" s="27">
        <v>0.41963977389986601</v>
      </c>
      <c r="E120" s="27">
        <v>0.45268201394003199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0.32621298511862701</v>
      </c>
      <c r="D121" s="11">
        <v>0.26492485348749001</v>
      </c>
      <c r="E121" s="11">
        <v>0.39407842990111203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0.39801976322160898</v>
      </c>
      <c r="D122" s="11">
        <v>0.36263833706169302</v>
      </c>
      <c r="E122" s="11">
        <v>0.43449991985545899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0.44974234198331398</v>
      </c>
      <c r="D123" s="11">
        <v>0.40068593290925603</v>
      </c>
      <c r="E123" s="11">
        <v>0.499796071139118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0.41609628839030899</v>
      </c>
      <c r="D124" s="11">
        <v>0.36002932621230699</v>
      </c>
      <c r="E124" s="11">
        <v>0.47442186531806801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0.41383732283910002</v>
      </c>
      <c r="D125" s="11">
        <v>0.35785499243691898</v>
      </c>
      <c r="E125" s="11">
        <v>0.47213826430132999</v>
      </c>
      <c r="F125" s="15">
        <v>4</v>
      </c>
    </row>
    <row r="126" spans="1:6" x14ac:dyDescent="0.25">
      <c r="A126" s="12" t="s">
        <v>210</v>
      </c>
      <c r="B126" t="s">
        <v>216</v>
      </c>
      <c r="C126" s="8">
        <v>0.55980122349431305</v>
      </c>
      <c r="D126" s="11">
        <v>0.50334603115709298</v>
      </c>
      <c r="E126" s="11">
        <v>0.61475076133287399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0.49544227189611301</v>
      </c>
      <c r="D127" s="11">
        <v>0.42511115480227801</v>
      </c>
      <c r="E127" s="11">
        <v>0.56595422492970704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0.366653714366387</v>
      </c>
      <c r="D128" s="11">
        <v>0.32205429182090101</v>
      </c>
      <c r="E128" s="11">
        <v>0.41366086105683098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0.47028996349033902</v>
      </c>
      <c r="D129" s="11">
        <v>0.41948106242788802</v>
      </c>
      <c r="E129" s="11">
        <v>0.52172217480147198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0.45025678242645301</v>
      </c>
      <c r="D130" s="11">
        <v>0.40492009170894899</v>
      </c>
      <c r="E130" s="11">
        <v>0.49643492643986997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0.35846651053672701</v>
      </c>
      <c r="D131" s="11">
        <v>0.30648714014832001</v>
      </c>
      <c r="E131" s="11">
        <v>0.41399890983836701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0.38234552052543802</v>
      </c>
      <c r="D132" s="27">
        <v>0.35834113877746199</v>
      </c>
      <c r="E132" s="27">
        <v>0.40693811127729701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0.33580880830876803</v>
      </c>
      <c r="D133" s="11">
        <v>0.28707843465907601</v>
      </c>
      <c r="E133" s="11">
        <v>0.38830558727311798</v>
      </c>
      <c r="F133" s="15">
        <v>4</v>
      </c>
    </row>
    <row r="134" spans="1:6" x14ac:dyDescent="0.25">
      <c r="A134" s="12" t="s">
        <v>222</v>
      </c>
      <c r="B134" t="s">
        <v>224</v>
      </c>
      <c r="C134" s="8">
        <v>0.378127948761252</v>
      </c>
      <c r="D134" s="11">
        <v>0.276749845770495</v>
      </c>
      <c r="E134" s="11">
        <v>0.491410261370751</v>
      </c>
      <c r="F134" s="15">
        <v>4</v>
      </c>
    </row>
    <row r="135" spans="1:6" x14ac:dyDescent="0.25">
      <c r="A135" s="12" t="s">
        <v>222</v>
      </c>
      <c r="B135" t="s">
        <v>225</v>
      </c>
      <c r="C135" s="8">
        <v>0.42323096586124198</v>
      </c>
      <c r="D135" s="11">
        <v>0.34195900387753603</v>
      </c>
      <c r="E135" s="11">
        <v>0.50888123448436895</v>
      </c>
      <c r="F135" s="15">
        <v>4</v>
      </c>
    </row>
    <row r="136" spans="1:6" x14ac:dyDescent="0.25">
      <c r="A136" s="12" t="s">
        <v>222</v>
      </c>
      <c r="B136" t="s">
        <v>226</v>
      </c>
      <c r="C136" s="8">
        <v>0.29711687420737398</v>
      </c>
      <c r="D136" s="11">
        <v>0.222542141692888</v>
      </c>
      <c r="E136" s="11">
        <v>0.38432820251177302</v>
      </c>
      <c r="F136" s="15">
        <v>4</v>
      </c>
    </row>
    <row r="137" spans="1:6" x14ac:dyDescent="0.25">
      <c r="A137" s="12" t="s">
        <v>222</v>
      </c>
      <c r="B137" t="s">
        <v>227</v>
      </c>
      <c r="C137" s="8">
        <v>0.32881878784135099</v>
      </c>
      <c r="D137" s="11">
        <v>0.26178662069935399</v>
      </c>
      <c r="E137" s="11">
        <v>0.40363026678101699</v>
      </c>
      <c r="F137" s="15">
        <v>4</v>
      </c>
    </row>
    <row r="138" spans="1:6" x14ac:dyDescent="0.25">
      <c r="A138" s="12" t="s">
        <v>222</v>
      </c>
      <c r="B138" t="s">
        <v>228</v>
      </c>
      <c r="C138" s="8">
        <v>0.40919680114927398</v>
      </c>
      <c r="D138" s="11">
        <v>0.33503052684461698</v>
      </c>
      <c r="E138" s="11">
        <v>0.48773895485964902</v>
      </c>
      <c r="F138" s="15">
        <v>4</v>
      </c>
    </row>
    <row r="139" spans="1:6" x14ac:dyDescent="0.25">
      <c r="A139" s="12" t="s">
        <v>222</v>
      </c>
      <c r="B139" t="s">
        <v>229</v>
      </c>
      <c r="C139" s="8">
        <v>0.36770970989178497</v>
      </c>
      <c r="D139" s="11">
        <v>0.28950258818992303</v>
      </c>
      <c r="E139" s="11">
        <v>0.45355712195812897</v>
      </c>
      <c r="F139" s="15">
        <v>4</v>
      </c>
    </row>
    <row r="140" spans="1:6" x14ac:dyDescent="0.25">
      <c r="A140" s="12" t="s">
        <v>222</v>
      </c>
      <c r="B140" t="s">
        <v>230</v>
      </c>
      <c r="C140" s="8">
        <v>0.64314832813814704</v>
      </c>
      <c r="D140" s="11">
        <v>0.52423470815011397</v>
      </c>
      <c r="E140" s="11">
        <v>0.74670123772999797</v>
      </c>
      <c r="F140" s="15">
        <v>4</v>
      </c>
    </row>
    <row r="141" spans="1:6" x14ac:dyDescent="0.25">
      <c r="A141" s="12" t="s">
        <v>222</v>
      </c>
      <c r="B141" t="s">
        <v>231</v>
      </c>
      <c r="C141" s="8">
        <v>0.39081046587913798</v>
      </c>
      <c r="D141" s="11">
        <v>0.34913236734289999</v>
      </c>
      <c r="E141" s="11">
        <v>0.43414523742967898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0.296134492695798</v>
      </c>
      <c r="D142" s="11">
        <v>0.212772335505651</v>
      </c>
      <c r="E142" s="11">
        <v>0.39573873802991799</v>
      </c>
      <c r="F142" s="15">
        <v>4</v>
      </c>
    </row>
    <row r="143" spans="1:6" x14ac:dyDescent="0.25">
      <c r="A143" s="12" t="s">
        <v>222</v>
      </c>
      <c r="B143" t="s">
        <v>233</v>
      </c>
      <c r="C143" s="8">
        <v>0.41723277957448301</v>
      </c>
      <c r="D143" s="11">
        <v>0.35670248701007101</v>
      </c>
      <c r="E143" s="11">
        <v>0.48036464644419102</v>
      </c>
      <c r="F143" s="15">
        <v>4</v>
      </c>
    </row>
    <row r="144" spans="1:6" x14ac:dyDescent="0.25">
      <c r="A144" s="12" t="s">
        <v>222</v>
      </c>
      <c r="B144" t="s">
        <v>234</v>
      </c>
      <c r="C144" s="8">
        <v>0.31079997365081002</v>
      </c>
      <c r="D144" s="11">
        <v>0.249601615304505</v>
      </c>
      <c r="E144" s="11">
        <v>0.379416438055733</v>
      </c>
      <c r="F144" s="15">
        <v>4</v>
      </c>
    </row>
    <row r="145" spans="1:6" x14ac:dyDescent="0.25">
      <c r="A145" s="28" t="s">
        <v>235</v>
      </c>
      <c r="B145" s="30" t="s">
        <v>106</v>
      </c>
      <c r="C145" s="26">
        <v>0.31862631180753398</v>
      </c>
      <c r="D145" s="27">
        <v>0.29037622623349102</v>
      </c>
      <c r="E145" s="27">
        <v>0.34827590677347198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0.29583143791639399</v>
      </c>
      <c r="D146" s="11">
        <v>0.23783451744610601</v>
      </c>
      <c r="E146" s="11">
        <v>0.36126744536551603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0.292579492649027</v>
      </c>
      <c r="D147" s="11">
        <v>0.22716629833026</v>
      </c>
      <c r="E147" s="11">
        <v>0.36786285444656103</v>
      </c>
      <c r="F147" s="15">
        <v>4</v>
      </c>
    </row>
    <row r="148" spans="1:6" x14ac:dyDescent="0.25">
      <c r="A148" s="12" t="s">
        <v>235</v>
      </c>
      <c r="B148" t="s">
        <v>238</v>
      </c>
      <c r="C148" s="8">
        <v>0.19635684744256299</v>
      </c>
      <c r="D148" s="11">
        <v>0.12826061376907399</v>
      </c>
      <c r="E148" s="11">
        <v>0.28863616289076799</v>
      </c>
      <c r="F148" s="15" t="s">
        <v>345</v>
      </c>
    </row>
    <row r="149" spans="1:6" x14ac:dyDescent="0.25">
      <c r="A149" s="12" t="s">
        <v>235</v>
      </c>
      <c r="B149" t="s">
        <v>239</v>
      </c>
      <c r="C149" s="8">
        <v>0.26412272876267301</v>
      </c>
      <c r="D149" s="11">
        <v>0.20379915516498301</v>
      </c>
      <c r="E149" s="11">
        <v>0.33479375326692401</v>
      </c>
      <c r="F149" s="15">
        <v>4</v>
      </c>
    </row>
    <row r="150" spans="1:6" x14ac:dyDescent="0.25">
      <c r="A150" s="12" t="s">
        <v>235</v>
      </c>
      <c r="B150" t="s">
        <v>240</v>
      </c>
      <c r="C150" s="8">
        <v>0.34295015582719601</v>
      </c>
      <c r="D150" s="11">
        <v>0.305151608808307</v>
      </c>
      <c r="E150" s="11">
        <v>0.38285100649902898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0.35556213818162802</v>
      </c>
      <c r="D151" s="27">
        <v>0.32915077349939997</v>
      </c>
      <c r="E151" s="27">
        <v>0.38288321316895702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0.25541530635085402</v>
      </c>
      <c r="D152" s="11">
        <v>0.20822465167628601</v>
      </c>
      <c r="E152" s="11">
        <v>0.30912539887415402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0.265878930257131</v>
      </c>
      <c r="D153" s="11">
        <v>0.201221730360892</v>
      </c>
      <c r="E153" s="11">
        <v>0.34240615864211599</v>
      </c>
      <c r="F153" s="15">
        <v>4</v>
      </c>
    </row>
    <row r="154" spans="1:6" x14ac:dyDescent="0.25">
      <c r="A154" s="12" t="s">
        <v>241</v>
      </c>
      <c r="B154" t="s">
        <v>244</v>
      </c>
      <c r="C154" s="8">
        <v>0.291513654385813</v>
      </c>
      <c r="D154" s="11">
        <v>0.232066119130832</v>
      </c>
      <c r="E154" s="11">
        <v>0.35906915312169102</v>
      </c>
      <c r="F154" s="15">
        <v>4</v>
      </c>
    </row>
    <row r="155" spans="1:6" x14ac:dyDescent="0.25">
      <c r="A155" s="12" t="s">
        <v>241</v>
      </c>
      <c r="B155" t="s">
        <v>245</v>
      </c>
      <c r="C155" s="8">
        <v>0.358019929484994</v>
      </c>
      <c r="D155" s="11">
        <v>0.31043130960131998</v>
      </c>
      <c r="E155" s="11">
        <v>0.40858124255995598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0.39624297950661502</v>
      </c>
      <c r="D156" s="11">
        <v>0.34871493594847702</v>
      </c>
      <c r="E156" s="11">
        <v>0.44581467741987801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0.265538859254694</v>
      </c>
      <c r="D157" s="11">
        <v>0.20893428319430701</v>
      </c>
      <c r="E157" s="11">
        <v>0.331060936144627</v>
      </c>
      <c r="F157" s="15">
        <v>4</v>
      </c>
    </row>
    <row r="158" spans="1:6" x14ac:dyDescent="0.25">
      <c r="A158" s="12" t="s">
        <v>241</v>
      </c>
      <c r="B158" t="s">
        <v>248</v>
      </c>
      <c r="C158" s="8">
        <v>0.33243311883773402</v>
      </c>
      <c r="D158" s="11">
        <v>0.25720096723161801</v>
      </c>
      <c r="E158" s="11">
        <v>0.41730804485428002</v>
      </c>
      <c r="F158" s="15">
        <v>4</v>
      </c>
    </row>
    <row r="159" spans="1:6" x14ac:dyDescent="0.25">
      <c r="A159" s="28" t="s">
        <v>249</v>
      </c>
      <c r="B159" s="30" t="s">
        <v>106</v>
      </c>
      <c r="C159" s="26">
        <v>0.137697327686885</v>
      </c>
      <c r="D159" s="27">
        <v>0.113624582926627</v>
      </c>
      <c r="E159" s="27">
        <v>0.165915516243059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6.8645378179751096E-2</v>
      </c>
      <c r="D160" s="11">
        <v>4.5764807649864701E-2</v>
      </c>
      <c r="E160" s="11">
        <v>0.101745591547053</v>
      </c>
      <c r="F160" s="15">
        <v>4</v>
      </c>
    </row>
    <row r="161" spans="1:6" x14ac:dyDescent="0.25">
      <c r="A161" s="12" t="s">
        <v>249</v>
      </c>
      <c r="B161" t="s">
        <v>250</v>
      </c>
      <c r="C161" s="8">
        <v>0.167456973995114</v>
      </c>
      <c r="D161" s="11">
        <v>0.13597302226373301</v>
      </c>
      <c r="E161" s="11">
        <v>0.204505441833044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0.12500349526304</v>
      </c>
      <c r="D162" s="27">
        <v>0.104955059616701</v>
      </c>
      <c r="E162" s="27">
        <v>0.148247260931758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9.9102574992198003E-2</v>
      </c>
      <c r="D163" s="11">
        <v>6.8414828613586595E-2</v>
      </c>
      <c r="E163" s="11">
        <v>0.14146514296799001</v>
      </c>
      <c r="F163" s="15">
        <v>4</v>
      </c>
    </row>
    <row r="164" spans="1:6" x14ac:dyDescent="0.25">
      <c r="A164" s="13" t="s">
        <v>251</v>
      </c>
      <c r="B164" s="2" t="s">
        <v>253</v>
      </c>
      <c r="C164" s="9">
        <v>0.126277136234275</v>
      </c>
      <c r="D164" s="10">
        <v>0.104265953287562</v>
      </c>
      <c r="E164" s="10">
        <v>0.152145746169674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6" workbookViewId="0">
      <selection activeCell="A172" sqref="A172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47</v>
      </c>
    </row>
    <row r="3" spans="1:6" x14ac:dyDescent="0.25">
      <c r="A3" s="1" t="s">
        <v>296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0.32615619692187497</v>
      </c>
      <c r="D12" s="23">
        <v>0.320140854583009</v>
      </c>
      <c r="E12" s="23">
        <v>0.33222933258392701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0.40204773344478001</v>
      </c>
      <c r="D13" s="27">
        <v>0.37026907286289201</v>
      </c>
      <c r="E13" s="27">
        <v>0.43467121811350601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0.39983573588087901</v>
      </c>
      <c r="D14" s="11">
        <v>0.36833906499029401</v>
      </c>
      <c r="E14" s="11">
        <v>0.43218294236743798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0.42639752436813799</v>
      </c>
      <c r="D15" s="27">
        <v>0.39927637822582301</v>
      </c>
      <c r="E15" s="27">
        <v>0.45396872009637301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0.45866752147661599</v>
      </c>
      <c r="D16" s="11">
        <v>0.413830918704224</v>
      </c>
      <c r="E16" s="11">
        <v>0.50418357291466798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0.42474853760127701</v>
      </c>
      <c r="D17" s="11">
        <v>0.389937637325657</v>
      </c>
      <c r="E17" s="11">
        <v>0.460322218005002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0.331382885859556</v>
      </c>
      <c r="D18" s="11">
        <v>0.24536569276982201</v>
      </c>
      <c r="E18" s="11">
        <v>0.43035800108567401</v>
      </c>
      <c r="F18" s="15">
        <v>4</v>
      </c>
    </row>
    <row r="19" spans="1:6" x14ac:dyDescent="0.25">
      <c r="A19" s="28" t="s">
        <v>113</v>
      </c>
      <c r="B19" s="30" t="s">
        <v>106</v>
      </c>
      <c r="C19" s="26">
        <v>0.36512008150859399</v>
      </c>
      <c r="D19" s="27">
        <v>0.33511692421233402</v>
      </c>
      <c r="E19" s="27">
        <v>0.39620871051587098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0.33849132402166099</v>
      </c>
      <c r="D20" s="11">
        <v>0.30128207048816502</v>
      </c>
      <c r="E20" s="11">
        <v>0.37781117591997099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0.47348657312911302</v>
      </c>
      <c r="D21" s="11">
        <v>0.419282972091924</v>
      </c>
      <c r="E21" s="11">
        <v>0.528322398585785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0.18314064263358901</v>
      </c>
      <c r="D22" s="11">
        <v>0.14167723978309599</v>
      </c>
      <c r="E22" s="11">
        <v>0.233438480201271</v>
      </c>
      <c r="F22" s="15">
        <v>4</v>
      </c>
    </row>
    <row r="23" spans="1:6" x14ac:dyDescent="0.25">
      <c r="A23" s="28" t="s">
        <v>116</v>
      </c>
      <c r="B23" s="30" t="s">
        <v>106</v>
      </c>
      <c r="C23" s="26">
        <v>0.37604573823217002</v>
      </c>
      <c r="D23" s="27">
        <v>0.33726011865723399</v>
      </c>
      <c r="E23" s="27">
        <v>0.41648869813664502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0.31042268500655301</v>
      </c>
      <c r="D24" s="11">
        <v>0.215909386796555</v>
      </c>
      <c r="E24" s="11">
        <v>0.423939451863938</v>
      </c>
      <c r="F24" s="15">
        <v>4</v>
      </c>
    </row>
    <row r="25" spans="1:6" x14ac:dyDescent="0.25">
      <c r="A25" s="12" t="s">
        <v>116</v>
      </c>
      <c r="B25" t="s">
        <v>118</v>
      </c>
      <c r="C25" s="8">
        <v>0.371900700588156</v>
      </c>
      <c r="D25" s="11">
        <v>0.325018175697461</v>
      </c>
      <c r="E25" s="11">
        <v>0.421324604769512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0.45941667818028697</v>
      </c>
      <c r="D26" s="11">
        <v>0.38435653903649702</v>
      </c>
      <c r="E26" s="11">
        <v>0.53636443268814404</v>
      </c>
      <c r="F26" s="15">
        <v>4</v>
      </c>
    </row>
    <row r="27" spans="1:6" x14ac:dyDescent="0.25">
      <c r="A27" s="28" t="s">
        <v>120</v>
      </c>
      <c r="B27" s="30" t="s">
        <v>106</v>
      </c>
      <c r="C27" s="26">
        <v>0.32554198327048101</v>
      </c>
      <c r="D27" s="27">
        <v>0.29768349718313403</v>
      </c>
      <c r="E27" s="27">
        <v>0.35469091325950902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0.36989735009443803</v>
      </c>
      <c r="D28" s="11">
        <v>0.317984467987034</v>
      </c>
      <c r="E28" s="11">
        <v>0.42500399550873402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0.216923799851513</v>
      </c>
      <c r="D29" s="11">
        <v>0.175731406880025</v>
      </c>
      <c r="E29" s="11">
        <v>0.26467147476009401</v>
      </c>
      <c r="F29" s="15">
        <v>4</v>
      </c>
    </row>
    <row r="30" spans="1:6" x14ac:dyDescent="0.25">
      <c r="A30" s="12" t="s">
        <v>120</v>
      </c>
      <c r="B30" t="s">
        <v>122</v>
      </c>
      <c r="C30" s="8">
        <v>0.209036623916486</v>
      </c>
      <c r="D30" s="11">
        <v>0.169058600056021</v>
      </c>
      <c r="E30" s="11">
        <v>0.255560861025312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0.27818844934061498</v>
      </c>
      <c r="D31" s="11">
        <v>0.22648049913813501</v>
      </c>
      <c r="E31" s="11">
        <v>0.33656521299180098</v>
      </c>
      <c r="F31" s="15">
        <v>4</v>
      </c>
    </row>
    <row r="32" spans="1:6" x14ac:dyDescent="0.25">
      <c r="A32" s="12" t="s">
        <v>120</v>
      </c>
      <c r="B32" t="s">
        <v>124</v>
      </c>
      <c r="C32" s="8">
        <v>0.54105374094063596</v>
      </c>
      <c r="D32" s="11">
        <v>0.481120367363706</v>
      </c>
      <c r="E32" s="11">
        <v>0.59982246439600895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0.27384536184548602</v>
      </c>
      <c r="D33" s="27">
        <v>0.25881207016093899</v>
      </c>
      <c r="E33" s="27">
        <v>0.28941090815164999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0.20397886581402599</v>
      </c>
      <c r="D34" s="11">
        <v>0.15623656301595201</v>
      </c>
      <c r="E34" s="11">
        <v>0.26178379026326498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0.27133234943363799</v>
      </c>
      <c r="D35" s="11">
        <v>0.22360240199814899</v>
      </c>
      <c r="E35" s="11">
        <v>0.32498600931760802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0.242732373829148</v>
      </c>
      <c r="D36" s="11">
        <v>0.19225482624685999</v>
      </c>
      <c r="E36" s="11">
        <v>0.301515924824591</v>
      </c>
      <c r="F36" s="15">
        <v>4</v>
      </c>
    </row>
    <row r="37" spans="1:6" x14ac:dyDescent="0.25">
      <c r="A37" s="12" t="s">
        <v>125</v>
      </c>
      <c r="B37" t="s">
        <v>129</v>
      </c>
      <c r="C37" s="8">
        <v>0.23577141129104201</v>
      </c>
      <c r="D37" s="11">
        <v>0.167067392617994</v>
      </c>
      <c r="E37" s="11">
        <v>0.32181288555196602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0.247093112207598</v>
      </c>
      <c r="D38" s="11">
        <v>0.19662692799378001</v>
      </c>
      <c r="E38" s="11">
        <v>0.30558503715428997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0.30019883143439702</v>
      </c>
      <c r="D39" s="11">
        <v>0.249757764435771</v>
      </c>
      <c r="E39" s="11">
        <v>0.35599316293429201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0.33322665694567899</v>
      </c>
      <c r="D40" s="11">
        <v>0.28935328026060297</v>
      </c>
      <c r="E40" s="11">
        <v>0.38019339093535498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0.23910756618135701</v>
      </c>
      <c r="D41" s="11">
        <v>0.182365623625309</v>
      </c>
      <c r="E41" s="11">
        <v>0.30687809879745898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0.31254352423173898</v>
      </c>
      <c r="D42" s="11">
        <v>0.26848718676467498</v>
      </c>
      <c r="E42" s="11">
        <v>0.36026871909633201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0.25148893609793699</v>
      </c>
      <c r="D43" s="11">
        <v>0.213639272809167</v>
      </c>
      <c r="E43" s="11">
        <v>0.29354111289953599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0.26117462429652499</v>
      </c>
      <c r="D44" s="11">
        <v>0.22423442598037899</v>
      </c>
      <c r="E44" s="11">
        <v>0.301832593182363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0.28870478673782402</v>
      </c>
      <c r="D45" s="11">
        <v>0.255122480775623</v>
      </c>
      <c r="E45" s="11">
        <v>0.32478017929305403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0.37057541807486699</v>
      </c>
      <c r="D46" s="27">
        <v>0.35990331185813101</v>
      </c>
      <c r="E46" s="27">
        <v>0.38137543325043799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0.34898420207956199</v>
      </c>
      <c r="D47" s="11">
        <v>0.27440221952465599</v>
      </c>
      <c r="E47" s="11">
        <v>0.43177480249143801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0.40847458400661601</v>
      </c>
      <c r="D48" s="11">
        <v>0.33614932343903198</v>
      </c>
      <c r="E48" s="11">
        <v>0.48499247168077603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0.49675198237788498</v>
      </c>
      <c r="D49" s="11">
        <v>0.41667014776226402</v>
      </c>
      <c r="E49" s="11">
        <v>0.57700081043056595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0.44003831932780102</v>
      </c>
      <c r="D50" s="11">
        <v>0.37281124035013302</v>
      </c>
      <c r="E50" s="11">
        <v>0.50953940001245601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0.35680714463638702</v>
      </c>
      <c r="D51" s="11">
        <v>0.30569258198247101</v>
      </c>
      <c r="E51" s="11">
        <v>0.41140420209642398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0.44950998467965397</v>
      </c>
      <c r="D52" s="11">
        <v>0.37259056264443702</v>
      </c>
      <c r="E52" s="11">
        <v>0.52892210380524096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0.46849075633738202</v>
      </c>
      <c r="D53" s="11">
        <v>0.39894898336807399</v>
      </c>
      <c r="E53" s="11">
        <v>0.53927836020207498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0.31068756539533599</v>
      </c>
      <c r="D54" s="11">
        <v>0.214487278451368</v>
      </c>
      <c r="E54" s="11">
        <v>0.42660227539984902</v>
      </c>
      <c r="F54" s="15" t="s">
        <v>345</v>
      </c>
    </row>
    <row r="55" spans="1:6" x14ac:dyDescent="0.25">
      <c r="A55" s="12" t="s">
        <v>137</v>
      </c>
      <c r="B55" t="s">
        <v>146</v>
      </c>
      <c r="C55" s="8">
        <v>0.35714910795992799</v>
      </c>
      <c r="D55" s="11">
        <v>0.29316953662724898</v>
      </c>
      <c r="E55" s="11">
        <v>0.42666302409664503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0.40371736470189401</v>
      </c>
      <c r="D56" s="11">
        <v>0.339155429748071</v>
      </c>
      <c r="E56" s="11">
        <v>0.47179514956098201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0.36740386893713001</v>
      </c>
      <c r="D57" s="11">
        <v>0.31884595388189901</v>
      </c>
      <c r="E57" s="11">
        <v>0.41880994875040001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0.42730370633527698</v>
      </c>
      <c r="D58" s="11">
        <v>0.35832890715990801</v>
      </c>
      <c r="E58" s="11">
        <v>0.49922587406722102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0.48916767294823199</v>
      </c>
      <c r="D59" s="11">
        <v>0.38556025787026099</v>
      </c>
      <c r="E59" s="11">
        <v>0.59371419718324903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0.289022793953432</v>
      </c>
      <c r="D60" s="11">
        <v>0.228410499600704</v>
      </c>
      <c r="E60" s="11">
        <v>0.35825146048902801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0.37724377329990399</v>
      </c>
      <c r="D61" s="11">
        <v>0.315883003808059</v>
      </c>
      <c r="E61" s="11">
        <v>0.44280887374967698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0.15524169837189</v>
      </c>
      <c r="D62" s="11">
        <v>0.11766584962879401</v>
      </c>
      <c r="E62" s="11">
        <v>0.202069049506065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0.200651306860191</v>
      </c>
      <c r="D63" s="11">
        <v>0.13395200195762799</v>
      </c>
      <c r="E63" s="11">
        <v>0.28946197679671598</v>
      </c>
      <c r="F63" s="15" t="s">
        <v>345</v>
      </c>
    </row>
    <row r="64" spans="1:6" x14ac:dyDescent="0.25">
      <c r="A64" s="12" t="s">
        <v>137</v>
      </c>
      <c r="B64" t="s">
        <v>155</v>
      </c>
      <c r="C64" s="8">
        <v>0.445711085768144</v>
      </c>
      <c r="D64" s="11">
        <v>0.38703085057019299</v>
      </c>
      <c r="E64" s="11">
        <v>0.50594471781656303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0.43320389671069598</v>
      </c>
      <c r="D65" s="11">
        <v>0.34811448674031498</v>
      </c>
      <c r="E65" s="11">
        <v>0.52242377256823003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0.27816708399214202</v>
      </c>
      <c r="D66" s="11">
        <v>0.23078643641359101</v>
      </c>
      <c r="E66" s="11">
        <v>0.33108815818380199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0.37513281011356497</v>
      </c>
      <c r="D67" s="11">
        <v>0.32592422346822397</v>
      </c>
      <c r="E67" s="11">
        <v>0.42706393628811801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0.35595462753928098</v>
      </c>
      <c r="D68" s="11">
        <v>0.28984869252151502</v>
      </c>
      <c r="E68" s="11">
        <v>0.42804969931523001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0.38049984012462601</v>
      </c>
      <c r="D69" s="11">
        <v>0.314257398038155</v>
      </c>
      <c r="E69" s="11">
        <v>0.45151175221821599</v>
      </c>
      <c r="F69" s="15">
        <v>4</v>
      </c>
    </row>
    <row r="70" spans="1:6" x14ac:dyDescent="0.25">
      <c r="A70" s="12" t="s">
        <v>137</v>
      </c>
      <c r="B70" t="s">
        <v>161</v>
      </c>
      <c r="C70" s="8">
        <v>0.34606595578527199</v>
      </c>
      <c r="D70" s="11">
        <v>0.28707595753135601</v>
      </c>
      <c r="E70" s="11">
        <v>0.41020301453788399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0.36017749267969001</v>
      </c>
      <c r="D71" s="11">
        <v>0.31102439605738502</v>
      </c>
      <c r="E71" s="11">
        <v>0.41244834027413202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0.39524337268154303</v>
      </c>
      <c r="D72" s="11">
        <v>0.34114381983341302</v>
      </c>
      <c r="E72" s="11">
        <v>0.45203602306652102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0.357279548323091</v>
      </c>
      <c r="D73" s="11">
        <v>0.29948719807593399</v>
      </c>
      <c r="E73" s="11">
        <v>0.41954494100823903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0.210026613562804</v>
      </c>
      <c r="D74" s="11">
        <v>0.17116441610760499</v>
      </c>
      <c r="E74" s="11">
        <v>0.25499769750455797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0.38112437861466297</v>
      </c>
      <c r="D75" s="11">
        <v>0.30639130341652798</v>
      </c>
      <c r="E75" s="11">
        <v>0.46194568917065898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0.38371874576232801</v>
      </c>
      <c r="D76" s="11">
        <v>0.335225835708852</v>
      </c>
      <c r="E76" s="11">
        <v>0.43464008705336798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0.31444041705107001</v>
      </c>
      <c r="D77" s="11">
        <v>0.24793284330924101</v>
      </c>
      <c r="E77" s="11">
        <v>0.38954768219553498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0.48369581951070101</v>
      </c>
      <c r="D78" s="11">
        <v>0.43307591322702699</v>
      </c>
      <c r="E78" s="11">
        <v>0.53465252704118904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0.39894311075679201</v>
      </c>
      <c r="D79" s="11">
        <v>0.34432439067324899</v>
      </c>
      <c r="E79" s="11">
        <v>0.456197683111218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0.43774473660713198</v>
      </c>
      <c r="D80" s="11">
        <v>0.36632947381879699</v>
      </c>
      <c r="E80" s="11">
        <v>0.51183678922247899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0.451366722188426</v>
      </c>
      <c r="D81" s="11">
        <v>0.39233894597258601</v>
      </c>
      <c r="E81" s="11">
        <v>0.51179554444059705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0.39155902621924998</v>
      </c>
      <c r="D82" s="11">
        <v>0.32854012274827499</v>
      </c>
      <c r="E82" s="11">
        <v>0.45841330400716301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0.37562264916323002</v>
      </c>
      <c r="D83" s="11">
        <v>0.32176020183131099</v>
      </c>
      <c r="E83" s="11">
        <v>0.43274866237818699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0.51898182372311097</v>
      </c>
      <c r="D84" s="11">
        <v>0.46426705754157999</v>
      </c>
      <c r="E84" s="11">
        <v>0.57324508266631502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0.42632911022696701</v>
      </c>
      <c r="D85" s="11">
        <v>0.38939554634005602</v>
      </c>
      <c r="E85" s="11">
        <v>0.46410316485008302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0.34398413850293602</v>
      </c>
      <c r="D86" s="11">
        <v>0.29004941018077202</v>
      </c>
      <c r="E86" s="11">
        <v>0.402265404673323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0.222250270865468</v>
      </c>
      <c r="D87" s="11">
        <v>0.14418243421952601</v>
      </c>
      <c r="E87" s="11">
        <v>0.32646360482150399</v>
      </c>
      <c r="F87" s="15" t="s">
        <v>345</v>
      </c>
    </row>
    <row r="88" spans="1:6" x14ac:dyDescent="0.25">
      <c r="A88" s="12" t="s">
        <v>137</v>
      </c>
      <c r="B88" t="s">
        <v>179</v>
      </c>
      <c r="C88" s="8">
        <v>0.28222546561634498</v>
      </c>
      <c r="D88" s="11">
        <v>0.233780336916868</v>
      </c>
      <c r="E88" s="11">
        <v>0.33630337515729403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0.28261807230918301</v>
      </c>
      <c r="D89" s="27">
        <v>0.25940470458874298</v>
      </c>
      <c r="E89" s="27">
        <v>0.30704749858814001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0.17157093022435499</v>
      </c>
      <c r="D90" s="11">
        <v>0.12707987430953499</v>
      </c>
      <c r="E90" s="11">
        <v>0.227577530540166</v>
      </c>
      <c r="F90" s="15">
        <v>4</v>
      </c>
    </row>
    <row r="91" spans="1:6" x14ac:dyDescent="0.25">
      <c r="A91" s="12" t="s">
        <v>180</v>
      </c>
      <c r="B91" t="s">
        <v>182</v>
      </c>
      <c r="C91" s="8">
        <v>0.448067534643521</v>
      </c>
      <c r="D91" s="11">
        <v>0.35375415305795199</v>
      </c>
      <c r="E91" s="11">
        <v>0.54627081994017102</v>
      </c>
      <c r="F91" s="15">
        <v>4</v>
      </c>
    </row>
    <row r="92" spans="1:6" x14ac:dyDescent="0.25">
      <c r="A92" s="12" t="s">
        <v>180</v>
      </c>
      <c r="B92" t="s">
        <v>183</v>
      </c>
      <c r="C92" s="8">
        <v>0.35472268787765399</v>
      </c>
      <c r="D92" s="11">
        <v>0.27256647639763998</v>
      </c>
      <c r="E92" s="11">
        <v>0.446444333148727</v>
      </c>
      <c r="F92" s="15">
        <v>4</v>
      </c>
    </row>
    <row r="93" spans="1:6" x14ac:dyDescent="0.25">
      <c r="A93" s="12" t="s">
        <v>180</v>
      </c>
      <c r="B93" t="s">
        <v>184</v>
      </c>
      <c r="C93" s="8">
        <v>0.23103997134975299</v>
      </c>
      <c r="D93" s="11">
        <v>0.18636941293661699</v>
      </c>
      <c r="E93" s="11">
        <v>0.28269736910316001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0.35172029835552399</v>
      </c>
      <c r="D94" s="11">
        <v>0.28156674505707602</v>
      </c>
      <c r="E94" s="11">
        <v>0.42891759651321398</v>
      </c>
      <c r="F94" s="15">
        <v>4</v>
      </c>
    </row>
    <row r="95" spans="1:6" x14ac:dyDescent="0.25">
      <c r="A95" s="12" t="s">
        <v>180</v>
      </c>
      <c r="B95" t="s">
        <v>186</v>
      </c>
      <c r="C95" s="8">
        <v>0.217576929208044</v>
      </c>
      <c r="D95" s="11">
        <v>0.15110347721648701</v>
      </c>
      <c r="E95" s="11">
        <v>0.30286037472425797</v>
      </c>
      <c r="F95" s="15">
        <v>4</v>
      </c>
    </row>
    <row r="96" spans="1:6" x14ac:dyDescent="0.25">
      <c r="A96" s="12" t="s">
        <v>180</v>
      </c>
      <c r="B96" t="s">
        <v>187</v>
      </c>
      <c r="C96" s="8">
        <v>0.33307682330910598</v>
      </c>
      <c r="D96" s="11">
        <v>0.28914224443361097</v>
      </c>
      <c r="E96" s="11">
        <v>0.38011743347835297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0.20189997993703501</v>
      </c>
      <c r="D97" s="11">
        <v>0.15427627897384799</v>
      </c>
      <c r="E97" s="11">
        <v>0.25971021038431302</v>
      </c>
      <c r="F97" s="15">
        <v>4</v>
      </c>
    </row>
    <row r="98" spans="1:6" x14ac:dyDescent="0.25">
      <c r="A98" s="12" t="s">
        <v>180</v>
      </c>
      <c r="B98" t="s">
        <v>189</v>
      </c>
      <c r="C98" s="8">
        <v>0.22063908641845101</v>
      </c>
      <c r="D98" s="11">
        <v>0.17627032260284001</v>
      </c>
      <c r="E98" s="11">
        <v>0.27248158777614201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0.130426794127631</v>
      </c>
      <c r="D99" s="11">
        <v>7.5849714240935395E-2</v>
      </c>
      <c r="E99" s="11">
        <v>0.21513262264306601</v>
      </c>
      <c r="F99" s="15" t="s">
        <v>345</v>
      </c>
    </row>
    <row r="100" spans="1:6" x14ac:dyDescent="0.25">
      <c r="A100" s="12" t="s">
        <v>180</v>
      </c>
      <c r="B100" t="s">
        <v>191</v>
      </c>
      <c r="C100" s="8">
        <v>0.19081935801816999</v>
      </c>
      <c r="D100" s="11">
        <v>0.13506440404068801</v>
      </c>
      <c r="E100" s="11">
        <v>0.26260230389068501</v>
      </c>
      <c r="F100" s="15">
        <v>4</v>
      </c>
    </row>
    <row r="101" spans="1:6" x14ac:dyDescent="0.25">
      <c r="A101" s="28" t="s">
        <v>192</v>
      </c>
      <c r="B101" s="30" t="s">
        <v>106</v>
      </c>
      <c r="C101" s="26">
        <v>0.28998712841876101</v>
      </c>
      <c r="D101" s="27">
        <v>0.27228359857034301</v>
      </c>
      <c r="E101" s="27">
        <v>0.30835398209645398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0.25393892452689099</v>
      </c>
      <c r="D102" s="11">
        <v>0.20660189817799501</v>
      </c>
      <c r="E102" s="11">
        <v>0.30791265862023698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0.24760040826336799</v>
      </c>
      <c r="D103" s="11">
        <v>0.19501796935042301</v>
      </c>
      <c r="E103" s="11">
        <v>0.30891973688136298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0.302313525171648</v>
      </c>
      <c r="D104" s="11">
        <v>0.264271788012792</v>
      </c>
      <c r="E104" s="11">
        <v>0.34327631175050599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0.31555663458819</v>
      </c>
      <c r="D105" s="11">
        <v>0.26633221251259998</v>
      </c>
      <c r="E105" s="11">
        <v>0.36929939553675301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0.20775001680163999</v>
      </c>
      <c r="D106" s="11">
        <v>0.16667772368515599</v>
      </c>
      <c r="E106" s="11">
        <v>0.25583603902184798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0.275361680821546</v>
      </c>
      <c r="D107" s="11">
        <v>0.21943606638501001</v>
      </c>
      <c r="E107" s="11">
        <v>0.33934404946761998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0.27096329244927497</v>
      </c>
      <c r="D108" s="11">
        <v>0.20542212176743199</v>
      </c>
      <c r="E108" s="11">
        <v>0.34825068121517599</v>
      </c>
      <c r="F108" s="15">
        <v>4</v>
      </c>
    </row>
    <row r="109" spans="1:6" x14ac:dyDescent="0.25">
      <c r="A109" s="12" t="s">
        <v>192</v>
      </c>
      <c r="B109" t="s">
        <v>199</v>
      </c>
      <c r="C109" s="8">
        <v>0.316392816231781</v>
      </c>
      <c r="D109" s="11">
        <v>0.248496125897021</v>
      </c>
      <c r="E109" s="11">
        <v>0.39313608497257702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0.29900314785901899</v>
      </c>
      <c r="D110" s="11">
        <v>0.26379222543182201</v>
      </c>
      <c r="E110" s="11">
        <v>0.33676411587613603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0.30097397760959199</v>
      </c>
      <c r="D111" s="27">
        <v>0.27211724905163398</v>
      </c>
      <c r="E111" s="27">
        <v>0.33149716482024999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0.337309599180044</v>
      </c>
      <c r="D112" s="11">
        <v>0.241530240934792</v>
      </c>
      <c r="E112" s="11">
        <v>0.44860586031629401</v>
      </c>
      <c r="F112" s="15">
        <v>4</v>
      </c>
    </row>
    <row r="113" spans="1:6" x14ac:dyDescent="0.25">
      <c r="A113" s="12" t="s">
        <v>201</v>
      </c>
      <c r="B113" t="s">
        <v>203</v>
      </c>
      <c r="C113" s="8">
        <v>0.30376294204069398</v>
      </c>
      <c r="D113" s="11">
        <v>0.25984144947755899</v>
      </c>
      <c r="E113" s="11">
        <v>0.35158203702752899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0.36096126301005399</v>
      </c>
      <c r="D114" s="11">
        <v>0.29734273528466998</v>
      </c>
      <c r="E114" s="11">
        <v>0.42986423861935402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0.25011894378473898</v>
      </c>
      <c r="D115" s="11">
        <v>0.15536822741374201</v>
      </c>
      <c r="E115" s="11">
        <v>0.37687038035794901</v>
      </c>
      <c r="F115" s="15" t="s">
        <v>345</v>
      </c>
    </row>
    <row r="116" spans="1:6" x14ac:dyDescent="0.25">
      <c r="A116" s="12" t="s">
        <v>201</v>
      </c>
      <c r="B116" t="s">
        <v>206</v>
      </c>
      <c r="C116" s="8">
        <v>0.197093833867026</v>
      </c>
      <c r="D116" s="11">
        <v>0.14253718724619399</v>
      </c>
      <c r="E116" s="11">
        <v>0.26605306188276701</v>
      </c>
      <c r="F116" s="15">
        <v>4</v>
      </c>
    </row>
    <row r="117" spans="1:6" x14ac:dyDescent="0.25">
      <c r="A117" s="12" t="s">
        <v>201</v>
      </c>
      <c r="B117" t="s">
        <v>207</v>
      </c>
      <c r="C117" s="8">
        <v>0.22425004382862501</v>
      </c>
      <c r="D117" s="11">
        <v>0.163494454580219</v>
      </c>
      <c r="E117" s="11">
        <v>0.29949935470369099</v>
      </c>
      <c r="F117" s="15">
        <v>4</v>
      </c>
    </row>
    <row r="118" spans="1:6" x14ac:dyDescent="0.25">
      <c r="A118" s="12" t="s">
        <v>201</v>
      </c>
      <c r="B118" t="s">
        <v>208</v>
      </c>
      <c r="C118" s="8">
        <v>0.34433288789063299</v>
      </c>
      <c r="D118" s="11">
        <v>0.28378822629313</v>
      </c>
      <c r="E118" s="11">
        <v>0.41039298793593798</v>
      </c>
      <c r="F118" s="15">
        <v>4</v>
      </c>
    </row>
    <row r="119" spans="1:6" x14ac:dyDescent="0.25">
      <c r="A119" s="12" t="s">
        <v>201</v>
      </c>
      <c r="B119" t="s">
        <v>209</v>
      </c>
      <c r="C119" s="8">
        <v>0.19823885054875701</v>
      </c>
      <c r="D119" s="11">
        <v>0.14147836628492499</v>
      </c>
      <c r="E119" s="11">
        <v>0.27059395532847502</v>
      </c>
      <c r="F119" s="15">
        <v>4</v>
      </c>
    </row>
    <row r="120" spans="1:6" x14ac:dyDescent="0.25">
      <c r="A120" s="28" t="s">
        <v>210</v>
      </c>
      <c r="B120" s="30" t="s">
        <v>106</v>
      </c>
      <c r="C120" s="26">
        <v>0.32516240222063097</v>
      </c>
      <c r="D120" s="27">
        <v>0.30707069685635402</v>
      </c>
      <c r="E120" s="27">
        <v>0.34379117522978803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0.24385733495196299</v>
      </c>
      <c r="D121" s="11">
        <v>0.19533571896374699</v>
      </c>
      <c r="E121" s="11">
        <v>0.29993907835697198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0.27360885548078701</v>
      </c>
      <c r="D122" s="11">
        <v>0.237876750761219</v>
      </c>
      <c r="E122" s="11">
        <v>0.31250747503987902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0.31683958480013902</v>
      </c>
      <c r="D123" s="11">
        <v>0.263003118154013</v>
      </c>
      <c r="E123" s="11">
        <v>0.37607292520690599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0.32310995059694803</v>
      </c>
      <c r="D124" s="11">
        <v>0.25872198239356498</v>
      </c>
      <c r="E124" s="11">
        <v>0.39498375443401301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0.27953562718918601</v>
      </c>
      <c r="D125" s="11">
        <v>0.22611022335291001</v>
      </c>
      <c r="E125" s="11">
        <v>0.340037846195067</v>
      </c>
      <c r="F125" s="15">
        <v>4</v>
      </c>
    </row>
    <row r="126" spans="1:6" x14ac:dyDescent="0.25">
      <c r="A126" s="12" t="s">
        <v>210</v>
      </c>
      <c r="B126" t="s">
        <v>216</v>
      </c>
      <c r="C126" s="8">
        <v>0.47638578449874402</v>
      </c>
      <c r="D126" s="11">
        <v>0.41097562031672802</v>
      </c>
      <c r="E126" s="11">
        <v>0.54261617911149096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0.38129710844571202</v>
      </c>
      <c r="D127" s="11">
        <v>0.32233116586848098</v>
      </c>
      <c r="E127" s="11">
        <v>0.443982815205892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0.26161120510504998</v>
      </c>
      <c r="D128" s="11">
        <v>0.217744858383245</v>
      </c>
      <c r="E128" s="11">
        <v>0.31080358264401298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0.364452127953524</v>
      </c>
      <c r="D129" s="11">
        <v>0.31163199022857402</v>
      </c>
      <c r="E129" s="11">
        <v>0.42075280963519501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0.35313832768444098</v>
      </c>
      <c r="D130" s="11">
        <v>0.29346805158581901</v>
      </c>
      <c r="E130" s="11">
        <v>0.41776729980302402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0.210144930622294</v>
      </c>
      <c r="D131" s="11">
        <v>0.167303338251267</v>
      </c>
      <c r="E131" s="11">
        <v>0.26052470034627101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0.261668074265134</v>
      </c>
      <c r="D132" s="27">
        <v>0.24099994254343299</v>
      </c>
      <c r="E132" s="27">
        <v>0.28344676817703501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0.24581269842815601</v>
      </c>
      <c r="D133" s="11">
        <v>0.18763044100693901</v>
      </c>
      <c r="E133" s="11">
        <v>0.31504002514530699</v>
      </c>
      <c r="F133" s="15">
        <v>4</v>
      </c>
    </row>
    <row r="134" spans="1:6" x14ac:dyDescent="0.25">
      <c r="A134" s="12" t="s">
        <v>222</v>
      </c>
      <c r="B134" t="s">
        <v>224</v>
      </c>
      <c r="C134" s="8">
        <v>0.438640378428717</v>
      </c>
      <c r="D134" s="11">
        <v>0.33671704390377</v>
      </c>
      <c r="E134" s="11">
        <v>0.54601816278923299</v>
      </c>
      <c r="F134" s="15">
        <v>4</v>
      </c>
    </row>
    <row r="135" spans="1:6" x14ac:dyDescent="0.25">
      <c r="A135" s="12" t="s">
        <v>222</v>
      </c>
      <c r="B135" t="s">
        <v>225</v>
      </c>
      <c r="C135" s="8">
        <v>0.20365072597735701</v>
      </c>
      <c r="D135" s="11">
        <v>0.14761588768888201</v>
      </c>
      <c r="E135" s="11">
        <v>0.27411592208489699</v>
      </c>
      <c r="F135" s="15">
        <v>4</v>
      </c>
    </row>
    <row r="136" spans="1:6" x14ac:dyDescent="0.25">
      <c r="A136" s="12" t="s">
        <v>222</v>
      </c>
      <c r="B136" t="s">
        <v>226</v>
      </c>
      <c r="C136" s="8">
        <v>0.174837144471299</v>
      </c>
      <c r="D136" s="11">
        <v>0.10788099020274799</v>
      </c>
      <c r="E136" s="11">
        <v>0.27073813945609698</v>
      </c>
      <c r="F136" s="15" t="s">
        <v>345</v>
      </c>
    </row>
    <row r="137" spans="1:6" x14ac:dyDescent="0.25">
      <c r="A137" s="12" t="s">
        <v>222</v>
      </c>
      <c r="B137" t="s">
        <v>227</v>
      </c>
      <c r="C137" s="8">
        <v>0.26405583251585901</v>
      </c>
      <c r="D137" s="11">
        <v>0.194910301092795</v>
      </c>
      <c r="E137" s="11">
        <v>0.34715391924398897</v>
      </c>
      <c r="F137" s="15">
        <v>4</v>
      </c>
    </row>
    <row r="138" spans="1:6" x14ac:dyDescent="0.25">
      <c r="A138" s="12" t="s">
        <v>222</v>
      </c>
      <c r="B138" t="s">
        <v>228</v>
      </c>
      <c r="C138" s="8">
        <v>0.30710815341148301</v>
      </c>
      <c r="D138" s="11">
        <v>0.23969844596800399</v>
      </c>
      <c r="E138" s="11">
        <v>0.38390302147543598</v>
      </c>
      <c r="F138" s="15">
        <v>4</v>
      </c>
    </row>
    <row r="139" spans="1:6" x14ac:dyDescent="0.25">
      <c r="A139" s="12" t="s">
        <v>222</v>
      </c>
      <c r="B139" t="s">
        <v>229</v>
      </c>
      <c r="C139" s="8">
        <v>0.181706110529227</v>
      </c>
      <c r="D139" s="11">
        <v>0.113080676558473</v>
      </c>
      <c r="E139" s="11">
        <v>0.278882934953047</v>
      </c>
      <c r="F139" s="15" t="s">
        <v>345</v>
      </c>
    </row>
    <row r="140" spans="1:6" x14ac:dyDescent="0.25">
      <c r="A140" s="12" t="s">
        <v>222</v>
      </c>
      <c r="B140" t="s">
        <v>230</v>
      </c>
      <c r="C140" s="8">
        <v>0.469018522870015</v>
      </c>
      <c r="D140" s="11">
        <v>0.35558481848976298</v>
      </c>
      <c r="E140" s="11">
        <v>0.58574665822761895</v>
      </c>
      <c r="F140" s="15">
        <v>4</v>
      </c>
    </row>
    <row r="141" spans="1:6" x14ac:dyDescent="0.25">
      <c r="A141" s="12" t="s">
        <v>222</v>
      </c>
      <c r="B141" t="s">
        <v>231</v>
      </c>
      <c r="C141" s="8">
        <v>0.25720999683935702</v>
      </c>
      <c r="D141" s="11">
        <v>0.223308173073689</v>
      </c>
      <c r="E141" s="11">
        <v>0.294308397462687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0.266186832300562</v>
      </c>
      <c r="D142" s="11">
        <v>0.21051487440438699</v>
      </c>
      <c r="E142" s="11">
        <v>0.33041971769752099</v>
      </c>
      <c r="F142" s="15">
        <v>4</v>
      </c>
    </row>
    <row r="143" spans="1:6" x14ac:dyDescent="0.25">
      <c r="A143" s="12" t="s">
        <v>222</v>
      </c>
      <c r="B143" t="s">
        <v>233</v>
      </c>
      <c r="C143" s="8">
        <v>0.30966177564826303</v>
      </c>
      <c r="D143" s="11">
        <v>0.232876244544372</v>
      </c>
      <c r="E143" s="11">
        <v>0.39860978620870002</v>
      </c>
      <c r="F143" s="15">
        <v>4</v>
      </c>
    </row>
    <row r="144" spans="1:6" x14ac:dyDescent="0.25">
      <c r="A144" s="12" t="s">
        <v>222</v>
      </c>
      <c r="B144" t="s">
        <v>234</v>
      </c>
      <c r="C144" s="8">
        <v>0.20450942425848401</v>
      </c>
      <c r="D144" s="11">
        <v>0.14386861700008599</v>
      </c>
      <c r="E144" s="11">
        <v>0.28228273485190197</v>
      </c>
      <c r="F144" s="15">
        <v>4</v>
      </c>
    </row>
    <row r="145" spans="1:6" x14ac:dyDescent="0.25">
      <c r="A145" s="28" t="s">
        <v>235</v>
      </c>
      <c r="B145" s="30" t="s">
        <v>106</v>
      </c>
      <c r="C145" s="26">
        <v>0.17270037187385501</v>
      </c>
      <c r="D145" s="27">
        <v>0.14858651402003101</v>
      </c>
      <c r="E145" s="27">
        <v>0.19980923357160099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0.170172194489391</v>
      </c>
      <c r="D146" s="11">
        <v>0.134569330068496</v>
      </c>
      <c r="E146" s="11">
        <v>0.21287749631099101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0.184433774714135</v>
      </c>
      <c r="D147" s="11">
        <v>0.13451907009904701</v>
      </c>
      <c r="E147" s="11">
        <v>0.24757179205803001</v>
      </c>
      <c r="F147" s="15">
        <v>4</v>
      </c>
    </row>
    <row r="148" spans="1:6" x14ac:dyDescent="0.25">
      <c r="A148" s="12" t="s">
        <v>235</v>
      </c>
      <c r="B148" t="s">
        <v>238</v>
      </c>
      <c r="C148" s="8">
        <v>0.129202167153427</v>
      </c>
      <c r="D148" s="11">
        <v>8.2285480256455198E-2</v>
      </c>
      <c r="E148" s="11">
        <v>0.19712337503316699</v>
      </c>
      <c r="F148" s="15">
        <v>4</v>
      </c>
    </row>
    <row r="149" spans="1:6" x14ac:dyDescent="0.25">
      <c r="A149" s="12" t="s">
        <v>235</v>
      </c>
      <c r="B149" t="s">
        <v>239</v>
      </c>
      <c r="C149" s="8">
        <v>0.16783207317494001</v>
      </c>
      <c r="D149" s="11">
        <v>0.11612710732475701</v>
      </c>
      <c r="E149" s="11">
        <v>0.236401091580489</v>
      </c>
      <c r="F149" s="15">
        <v>4</v>
      </c>
    </row>
    <row r="150" spans="1:6" x14ac:dyDescent="0.25">
      <c r="A150" s="12" t="s">
        <v>235</v>
      </c>
      <c r="B150" t="s">
        <v>240</v>
      </c>
      <c r="C150" s="8">
        <v>0.18300384096018399</v>
      </c>
      <c r="D150" s="11">
        <v>0.15014911681215901</v>
      </c>
      <c r="E150" s="11">
        <v>0.22117665647634399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0.15166936337815501</v>
      </c>
      <c r="D151" s="27">
        <v>0.13321649405877201</v>
      </c>
      <c r="E151" s="27">
        <v>0.172170572665724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8.7823485706110899E-2</v>
      </c>
      <c r="D152" s="11">
        <v>6.2697812874893899E-2</v>
      </c>
      <c r="E152" s="11">
        <v>0.121710611031853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0.110034448033932</v>
      </c>
      <c r="D153" s="11">
        <v>7.8083533031296504E-2</v>
      </c>
      <c r="E153" s="11">
        <v>0.152891130180414</v>
      </c>
      <c r="F153" s="15">
        <v>4</v>
      </c>
    </row>
    <row r="154" spans="1:6" x14ac:dyDescent="0.25">
      <c r="A154" s="12" t="s">
        <v>241</v>
      </c>
      <c r="B154" t="s">
        <v>244</v>
      </c>
      <c r="C154" s="8">
        <v>0.14144299364600901</v>
      </c>
      <c r="D154" s="11">
        <v>0.102686260250987</v>
      </c>
      <c r="E154" s="11">
        <v>0.19170251610602099</v>
      </c>
      <c r="F154" s="15">
        <v>4</v>
      </c>
    </row>
    <row r="155" spans="1:6" x14ac:dyDescent="0.25">
      <c r="A155" s="12" t="s">
        <v>241</v>
      </c>
      <c r="B155" t="s">
        <v>245</v>
      </c>
      <c r="C155" s="8">
        <v>0.121053351853474</v>
      </c>
      <c r="D155" s="11">
        <v>8.7686649176752299E-2</v>
      </c>
      <c r="E155" s="11">
        <v>0.16482296094613699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0.188705684403983</v>
      </c>
      <c r="D156" s="11">
        <v>0.15587438968523601</v>
      </c>
      <c r="E156" s="11">
        <v>0.22659583237098799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0.16960028392217899</v>
      </c>
      <c r="D157" s="11">
        <v>0.117040139933212</v>
      </c>
      <c r="E157" s="11">
        <v>0.23936523116480601</v>
      </c>
      <c r="F157" s="15">
        <v>4</v>
      </c>
    </row>
    <row r="158" spans="1:6" x14ac:dyDescent="0.25">
      <c r="A158" s="12" t="s">
        <v>241</v>
      </c>
      <c r="B158" t="s">
        <v>248</v>
      </c>
      <c r="C158" s="8">
        <v>0.13436966438699899</v>
      </c>
      <c r="D158" s="11">
        <v>8.45684863934755E-2</v>
      </c>
      <c r="E158" s="11">
        <v>0.20687063982999501</v>
      </c>
      <c r="F158" s="15" t="s">
        <v>345</v>
      </c>
    </row>
    <row r="159" spans="1:6" x14ac:dyDescent="0.25">
      <c r="A159" s="28" t="s">
        <v>249</v>
      </c>
      <c r="B159" s="30" t="s">
        <v>106</v>
      </c>
      <c r="C159" s="26">
        <v>8.9959626322462904E-2</v>
      </c>
      <c r="D159" s="27">
        <v>6.9257889323393898E-2</v>
      </c>
      <c r="E159" s="27">
        <v>0.11607755195209001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3.1897201324713097E-2</v>
      </c>
      <c r="D160" s="11">
        <v>1.6575033447606899E-2</v>
      </c>
      <c r="E160" s="11">
        <v>6.05118369128207E-2</v>
      </c>
      <c r="F160" s="15">
        <v>4</v>
      </c>
    </row>
    <row r="161" spans="1:6" x14ac:dyDescent="0.25">
      <c r="A161" s="12" t="s">
        <v>249</v>
      </c>
      <c r="B161" t="s">
        <v>250</v>
      </c>
      <c r="C161" s="8">
        <v>0.11169607522346101</v>
      </c>
      <c r="D161" s="11">
        <v>8.4503219784727995E-2</v>
      </c>
      <c r="E161" s="11">
        <v>0.14624168290537901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4.7449382803618503E-2</v>
      </c>
      <c r="D162" s="27">
        <v>3.4988900149839401E-2</v>
      </c>
      <c r="E162" s="27">
        <v>6.4052835600004299E-2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3.8277902859411399E-2</v>
      </c>
      <c r="D163" s="11">
        <v>1.8536598250090901E-2</v>
      </c>
      <c r="E163" s="11">
        <v>7.7385802056752398E-2</v>
      </c>
      <c r="F163" s="15" t="s">
        <v>345</v>
      </c>
    </row>
    <row r="164" spans="1:6" x14ac:dyDescent="0.25">
      <c r="A164" s="13" t="s">
        <v>251</v>
      </c>
      <c r="B164" s="2" t="s">
        <v>253</v>
      </c>
      <c r="C164" s="9">
        <v>4.8471461221947003E-2</v>
      </c>
      <c r="D164" s="10">
        <v>3.49174800313726E-2</v>
      </c>
      <c r="E164" s="10">
        <v>6.6921882356854603E-2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abSelected="1" topLeftCell="A148" workbookViewId="0">
      <selection activeCell="D172" sqref="D172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48</v>
      </c>
    </row>
    <row r="3" spans="1:6" x14ac:dyDescent="0.25">
      <c r="A3" s="1" t="s">
        <v>297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0.66337284249780304</v>
      </c>
      <c r="D12" s="23">
        <v>0.65742660683212595</v>
      </c>
      <c r="E12" s="23">
        <v>0.66926778907109996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0.635066393513535</v>
      </c>
      <c r="D13" s="27">
        <v>0.60546347255038402</v>
      </c>
      <c r="E13" s="27">
        <v>0.66368194214892395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0.63302024040839699</v>
      </c>
      <c r="D14" s="11">
        <v>0.603671886493375</v>
      </c>
      <c r="E14" s="11">
        <v>0.66141426404541803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0.69999667161356205</v>
      </c>
      <c r="D15" s="27">
        <v>0.67058296337669299</v>
      </c>
      <c r="E15" s="27">
        <v>0.72784990724415699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0.70966030754974596</v>
      </c>
      <c r="D16" s="11">
        <v>0.67492919820076103</v>
      </c>
      <c r="E16" s="11">
        <v>0.74209861699693602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0.70934296814067199</v>
      </c>
      <c r="D17" s="11">
        <v>0.66733528844816303</v>
      </c>
      <c r="E17" s="11">
        <v>0.74804880479368896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0.621490119529856</v>
      </c>
      <c r="D18" s="11">
        <v>0.496285275479317</v>
      </c>
      <c r="E18" s="11">
        <v>0.73235714639660898</v>
      </c>
      <c r="F18" s="15">
        <v>4</v>
      </c>
    </row>
    <row r="19" spans="1:6" x14ac:dyDescent="0.25">
      <c r="A19" s="28" t="s">
        <v>113</v>
      </c>
      <c r="B19" s="30" t="s">
        <v>106</v>
      </c>
      <c r="C19" s="26">
        <v>0.68902803277478297</v>
      </c>
      <c r="D19" s="27">
        <v>0.65985330022562505</v>
      </c>
      <c r="E19" s="27">
        <v>0.71677448822664502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0.67713771596226202</v>
      </c>
      <c r="D20" s="11">
        <v>0.63996278393470796</v>
      </c>
      <c r="E20" s="11">
        <v>0.71220041306044601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0.76795879530000599</v>
      </c>
      <c r="D21" s="11">
        <v>0.71402122760652798</v>
      </c>
      <c r="E21" s="11">
        <v>0.81436815041733401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0.38006279397530801</v>
      </c>
      <c r="D22" s="11">
        <v>0.31910723960991699</v>
      </c>
      <c r="E22" s="11">
        <v>0.44505137610927598</v>
      </c>
      <c r="F22" s="15">
        <v>4</v>
      </c>
    </row>
    <row r="23" spans="1:6" x14ac:dyDescent="0.25">
      <c r="A23" s="28" t="s">
        <v>116</v>
      </c>
      <c r="B23" s="30" t="s">
        <v>106</v>
      </c>
      <c r="C23" s="26">
        <v>0.67698859098417696</v>
      </c>
      <c r="D23" s="27">
        <v>0.64309226078669401</v>
      </c>
      <c r="E23" s="27">
        <v>0.70912179740922399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0.49557747277561198</v>
      </c>
      <c r="D24" s="11">
        <v>0.38613798918652897</v>
      </c>
      <c r="E24" s="11">
        <v>0.60544238579648002</v>
      </c>
      <c r="F24" s="15">
        <v>4</v>
      </c>
    </row>
    <row r="25" spans="1:6" x14ac:dyDescent="0.25">
      <c r="A25" s="12" t="s">
        <v>116</v>
      </c>
      <c r="B25" t="s">
        <v>118</v>
      </c>
      <c r="C25" s="8">
        <v>0.71379501604462503</v>
      </c>
      <c r="D25" s="11">
        <v>0.67421946278668199</v>
      </c>
      <c r="E25" s="11">
        <v>0.75034317255578897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0.60618552403370696</v>
      </c>
      <c r="D26" s="11">
        <v>0.52993106682792301</v>
      </c>
      <c r="E26" s="11">
        <v>0.67759576202701</v>
      </c>
      <c r="F26" s="15">
        <v>4</v>
      </c>
    </row>
    <row r="27" spans="1:6" x14ac:dyDescent="0.25">
      <c r="A27" s="28" t="s">
        <v>120</v>
      </c>
      <c r="B27" s="30" t="s">
        <v>106</v>
      </c>
      <c r="C27" s="26">
        <v>0.55902444968307297</v>
      </c>
      <c r="D27" s="27">
        <v>0.52923380857063496</v>
      </c>
      <c r="E27" s="27">
        <v>0.58839608064760096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0.54594502227949404</v>
      </c>
      <c r="D28" s="11">
        <v>0.487455099221697</v>
      </c>
      <c r="E28" s="11">
        <v>0.60319370002649497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0.59312479911078397</v>
      </c>
      <c r="D29" s="11">
        <v>0.52199415832020102</v>
      </c>
      <c r="E29" s="11">
        <v>0.66055382165856402</v>
      </c>
      <c r="F29" s="15">
        <v>4</v>
      </c>
    </row>
    <row r="30" spans="1:6" x14ac:dyDescent="0.25">
      <c r="A30" s="12" t="s">
        <v>120</v>
      </c>
      <c r="B30" t="s">
        <v>122</v>
      </c>
      <c r="C30" s="8">
        <v>0.51208164072512696</v>
      </c>
      <c r="D30" s="11">
        <v>0.466351481019388</v>
      </c>
      <c r="E30" s="11">
        <v>0.55761044723326003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0.53126649850807195</v>
      </c>
      <c r="D31" s="11">
        <v>0.470162863845834</v>
      </c>
      <c r="E31" s="11">
        <v>0.59144672925511799</v>
      </c>
      <c r="F31" s="15">
        <v>4</v>
      </c>
    </row>
    <row r="32" spans="1:6" x14ac:dyDescent="0.25">
      <c r="A32" s="12" t="s">
        <v>120</v>
      </c>
      <c r="B32" t="s">
        <v>124</v>
      </c>
      <c r="C32" s="8">
        <v>0.71439292351780004</v>
      </c>
      <c r="D32" s="11">
        <v>0.66933660711006604</v>
      </c>
      <c r="E32" s="11">
        <v>0.75555201232957503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0.67940855976957804</v>
      </c>
      <c r="D33" s="27">
        <v>0.66442473982956796</v>
      </c>
      <c r="E33" s="27">
        <v>0.69403143105973097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0.66732107079618697</v>
      </c>
      <c r="D34" s="11">
        <v>0.60713627940720305</v>
      </c>
      <c r="E34" s="11">
        <v>0.72249998270238502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0.64138940000006694</v>
      </c>
      <c r="D35" s="11">
        <v>0.59204216795549802</v>
      </c>
      <c r="E35" s="11">
        <v>0.68791404213184504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0.49186583151711999</v>
      </c>
      <c r="D36" s="11">
        <v>0.427263611206609</v>
      </c>
      <c r="E36" s="11">
        <v>0.55674085100197301</v>
      </c>
      <c r="F36" s="15">
        <v>4</v>
      </c>
    </row>
    <row r="37" spans="1:6" x14ac:dyDescent="0.25">
      <c r="A37" s="12" t="s">
        <v>125</v>
      </c>
      <c r="B37" t="s">
        <v>129</v>
      </c>
      <c r="C37" s="8">
        <v>0.49789615022172101</v>
      </c>
      <c r="D37" s="11">
        <v>0.43829785720648001</v>
      </c>
      <c r="E37" s="11">
        <v>0.55755428658822104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0.57916237981075502</v>
      </c>
      <c r="D38" s="11">
        <v>0.51748088030313899</v>
      </c>
      <c r="E38" s="11">
        <v>0.63846768261991405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0.64030462463367399</v>
      </c>
      <c r="D39" s="11">
        <v>0.58313670172117005</v>
      </c>
      <c r="E39" s="11">
        <v>0.69374997771792501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0.72182304666655095</v>
      </c>
      <c r="D40" s="11">
        <v>0.68096967018746701</v>
      </c>
      <c r="E40" s="11">
        <v>0.75929414620831104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0.58520120378559204</v>
      </c>
      <c r="D41" s="11">
        <v>0.50966233254994298</v>
      </c>
      <c r="E41" s="11">
        <v>0.65693613046740595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0.64720360502525198</v>
      </c>
      <c r="D42" s="11">
        <v>0.59702315696494801</v>
      </c>
      <c r="E42" s="11">
        <v>0.69433458310391305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0.70377134972585198</v>
      </c>
      <c r="D43" s="11">
        <v>0.66585682390040701</v>
      </c>
      <c r="E43" s="11">
        <v>0.73906965721036599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0.67166628938200201</v>
      </c>
      <c r="D44" s="11">
        <v>0.62948087764788596</v>
      </c>
      <c r="E44" s="11">
        <v>0.71125186908387295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0.73770323610186905</v>
      </c>
      <c r="D45" s="11">
        <v>0.70392938772567504</v>
      </c>
      <c r="E45" s="11">
        <v>0.76888928085828101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0.73423215204777803</v>
      </c>
      <c r="D46" s="27">
        <v>0.72404752521176896</v>
      </c>
      <c r="E46" s="27">
        <v>0.74417370406181704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0.702535732695165</v>
      </c>
      <c r="D47" s="11">
        <v>0.60752610244082605</v>
      </c>
      <c r="E47" s="11">
        <v>0.78276948887777797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0.76264675578001195</v>
      </c>
      <c r="D48" s="11">
        <v>0.69845906027532401</v>
      </c>
      <c r="E48" s="11">
        <v>0.81675574787756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0.78652061661894002</v>
      </c>
      <c r="D49" s="11">
        <v>0.70879823112067797</v>
      </c>
      <c r="E49" s="11">
        <v>0.84794878467540202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0.771439269233127</v>
      </c>
      <c r="D50" s="11">
        <v>0.699822581809314</v>
      </c>
      <c r="E50" s="11">
        <v>0.83011730278247498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0.66304535726082803</v>
      </c>
      <c r="D51" s="11">
        <v>0.60380326700133302</v>
      </c>
      <c r="E51" s="11">
        <v>0.71757259991894196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0.72416873033664297</v>
      </c>
      <c r="D52" s="11">
        <v>0.64371894029365395</v>
      </c>
      <c r="E52" s="11">
        <v>0.79231357519592804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0.80654854350579197</v>
      </c>
      <c r="D53" s="11">
        <v>0.74776098676843905</v>
      </c>
      <c r="E53" s="11">
        <v>0.85430447563887402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0.66028645330031499</v>
      </c>
      <c r="D54" s="11">
        <v>0.55699357246458003</v>
      </c>
      <c r="E54" s="11">
        <v>0.75029244333822098</v>
      </c>
      <c r="F54" s="15">
        <v>4</v>
      </c>
    </row>
    <row r="55" spans="1:6" x14ac:dyDescent="0.25">
      <c r="A55" s="12" t="s">
        <v>137</v>
      </c>
      <c r="B55" t="s">
        <v>146</v>
      </c>
      <c r="C55" s="8">
        <v>0.80165312330078398</v>
      </c>
      <c r="D55" s="11">
        <v>0.74155317829437695</v>
      </c>
      <c r="E55" s="11">
        <v>0.85059308245509502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0.73802396713802798</v>
      </c>
      <c r="D56" s="11">
        <v>0.669723147529111</v>
      </c>
      <c r="E56" s="11">
        <v>0.79649226289883301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0.76248628553606801</v>
      </c>
      <c r="D57" s="11">
        <v>0.70798625016229499</v>
      </c>
      <c r="E57" s="11">
        <v>0.80955087611084098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0.77604965071018295</v>
      </c>
      <c r="D58" s="11">
        <v>0.70728941070916496</v>
      </c>
      <c r="E58" s="11">
        <v>0.83248310226178301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0.73246102575388905</v>
      </c>
      <c r="D59" s="11">
        <v>0.65641935803219198</v>
      </c>
      <c r="E59" s="11">
        <v>0.79688074313736501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0.74205463477103994</v>
      </c>
      <c r="D60" s="11">
        <v>0.68143831438195102</v>
      </c>
      <c r="E60" s="11">
        <v>0.79461321944172103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0.71030278787808698</v>
      </c>
      <c r="D61" s="11">
        <v>0.64803273913581405</v>
      </c>
      <c r="E61" s="11">
        <v>0.76554190139950895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0.68829880898263096</v>
      </c>
      <c r="D62" s="11">
        <v>0.63787680720324602</v>
      </c>
      <c r="E62" s="11">
        <v>0.73462093535137196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0.63377900958526501</v>
      </c>
      <c r="D63" s="11">
        <v>0.53718949064535004</v>
      </c>
      <c r="E63" s="11">
        <v>0.72069135836537701</v>
      </c>
      <c r="F63" s="15">
        <v>4</v>
      </c>
    </row>
    <row r="64" spans="1:6" x14ac:dyDescent="0.25">
      <c r="A64" s="12" t="s">
        <v>137</v>
      </c>
      <c r="B64" t="s">
        <v>155</v>
      </c>
      <c r="C64" s="8">
        <v>0.65486410968417597</v>
      </c>
      <c r="D64" s="11">
        <v>0.59378872668500504</v>
      </c>
      <c r="E64" s="11">
        <v>0.71122250962128297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0.79313415707921098</v>
      </c>
      <c r="D65" s="11">
        <v>0.709687520847473</v>
      </c>
      <c r="E65" s="11">
        <v>0.857414164407722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0.65731848119440295</v>
      </c>
      <c r="D66" s="11">
        <v>0.60155406786091603</v>
      </c>
      <c r="E66" s="11">
        <v>0.70905311116806402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0.71539220745653498</v>
      </c>
      <c r="D67" s="11">
        <v>0.66574632070593998</v>
      </c>
      <c r="E67" s="11">
        <v>0.76031900953905296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0.66770180558816306</v>
      </c>
      <c r="D68" s="11">
        <v>0.59784762166954897</v>
      </c>
      <c r="E68" s="11">
        <v>0.73088415317799205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0.79355147881878496</v>
      </c>
      <c r="D69" s="11">
        <v>0.71930557231297498</v>
      </c>
      <c r="E69" s="11">
        <v>0.852194178760042</v>
      </c>
      <c r="F69" s="15">
        <v>4</v>
      </c>
    </row>
    <row r="70" spans="1:6" x14ac:dyDescent="0.25">
      <c r="A70" s="12" t="s">
        <v>137</v>
      </c>
      <c r="B70" t="s">
        <v>161</v>
      </c>
      <c r="C70" s="8">
        <v>0.65414485771416497</v>
      </c>
      <c r="D70" s="11">
        <v>0.59668560850711705</v>
      </c>
      <c r="E70" s="11">
        <v>0.70743184127939596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0.62252841204221199</v>
      </c>
      <c r="D71" s="11">
        <v>0.55592873690215805</v>
      </c>
      <c r="E71" s="11">
        <v>0.68480289325652799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0.72534369917669705</v>
      </c>
      <c r="D72" s="11">
        <v>0.67102389158189402</v>
      </c>
      <c r="E72" s="11">
        <v>0.77371890149113898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0.692325301184195</v>
      </c>
      <c r="D73" s="11">
        <v>0.62903563741546598</v>
      </c>
      <c r="E73" s="11">
        <v>0.749123646683995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0.75227505363352998</v>
      </c>
      <c r="D74" s="11">
        <v>0.71007639931675803</v>
      </c>
      <c r="E74" s="11">
        <v>0.79014685206456703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0.78190610284083994</v>
      </c>
      <c r="D75" s="11">
        <v>0.71474678343500997</v>
      </c>
      <c r="E75" s="11">
        <v>0.83686256775392998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0.72489531026508203</v>
      </c>
      <c r="D76" s="11">
        <v>0.67060220407008198</v>
      </c>
      <c r="E76" s="11">
        <v>0.77326520858641801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0.62429445963312302</v>
      </c>
      <c r="D77" s="11">
        <v>0.55672567657042205</v>
      </c>
      <c r="E77" s="11">
        <v>0.68734781409585699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0.80471544639999304</v>
      </c>
      <c r="D78" s="11">
        <v>0.75950999437462696</v>
      </c>
      <c r="E78" s="11">
        <v>0.84317804560637599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0.74424411973124804</v>
      </c>
      <c r="D79" s="11">
        <v>0.68909165000097605</v>
      </c>
      <c r="E79" s="11">
        <v>0.792558228649753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0.67938027100701104</v>
      </c>
      <c r="D80" s="11">
        <v>0.60347009086061598</v>
      </c>
      <c r="E80" s="11">
        <v>0.74685440686339599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0.75515474019140705</v>
      </c>
      <c r="D81" s="11">
        <v>0.703472386976841</v>
      </c>
      <c r="E81" s="11">
        <v>0.80038530294207699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0.79263007065525803</v>
      </c>
      <c r="D82" s="11">
        <v>0.711395498281303</v>
      </c>
      <c r="E82" s="11">
        <v>0.855639235583321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0.79253663165460297</v>
      </c>
      <c r="D83" s="11">
        <v>0.74973515782167699</v>
      </c>
      <c r="E83" s="11">
        <v>0.82968092192293597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0.72400936330486898</v>
      </c>
      <c r="D84" s="11">
        <v>0.66690496827623402</v>
      </c>
      <c r="E84" s="11">
        <v>0.77463227654148603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0.81453128476608405</v>
      </c>
      <c r="D85" s="11">
        <v>0.786513724281099</v>
      </c>
      <c r="E85" s="11">
        <v>0.83962164383687299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0.76224206483630597</v>
      </c>
      <c r="D86" s="11">
        <v>0.69808106693009697</v>
      </c>
      <c r="E86" s="11">
        <v>0.81635511157254803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0.67721330408208502</v>
      </c>
      <c r="D87" s="11">
        <v>0.58376150884871503</v>
      </c>
      <c r="E87" s="11">
        <v>0.75836839750907603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0.76754359432674402</v>
      </c>
      <c r="D88" s="11">
        <v>0.72284488313386797</v>
      </c>
      <c r="E88" s="11">
        <v>0.80695862174612598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0.585189752976502</v>
      </c>
      <c r="D89" s="27">
        <v>0.56131961047228196</v>
      </c>
      <c r="E89" s="27">
        <v>0.60866655814372095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0.43010918568483397</v>
      </c>
      <c r="D90" s="11">
        <v>0.36097215755787398</v>
      </c>
      <c r="E90" s="11">
        <v>0.50208394089720698</v>
      </c>
      <c r="F90" s="15">
        <v>4</v>
      </c>
    </row>
    <row r="91" spans="1:6" x14ac:dyDescent="0.25">
      <c r="A91" s="12" t="s">
        <v>180</v>
      </c>
      <c r="B91" t="s">
        <v>182</v>
      </c>
      <c r="C91" s="8">
        <v>0.62383033449127501</v>
      </c>
      <c r="D91" s="11">
        <v>0.53959608907974499</v>
      </c>
      <c r="E91" s="11">
        <v>0.70118761707465405</v>
      </c>
      <c r="F91" s="15">
        <v>4</v>
      </c>
    </row>
    <row r="92" spans="1:6" x14ac:dyDescent="0.25">
      <c r="A92" s="12" t="s">
        <v>180</v>
      </c>
      <c r="B92" t="s">
        <v>183</v>
      </c>
      <c r="C92" s="8">
        <v>0.58798717217398</v>
      </c>
      <c r="D92" s="11">
        <v>0.497635398226978</v>
      </c>
      <c r="E92" s="11">
        <v>0.67277430212602296</v>
      </c>
      <c r="F92" s="15">
        <v>4</v>
      </c>
    </row>
    <row r="93" spans="1:6" x14ac:dyDescent="0.25">
      <c r="A93" s="12" t="s">
        <v>180</v>
      </c>
      <c r="B93" t="s">
        <v>184</v>
      </c>
      <c r="C93" s="8">
        <v>0.59157055975200401</v>
      </c>
      <c r="D93" s="11">
        <v>0.53782522244501596</v>
      </c>
      <c r="E93" s="11">
        <v>0.64321210740565005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0.59260677851161903</v>
      </c>
      <c r="D94" s="11">
        <v>0.50398475279175003</v>
      </c>
      <c r="E94" s="11">
        <v>0.67558711422395901</v>
      </c>
      <c r="F94" s="15">
        <v>4</v>
      </c>
    </row>
    <row r="95" spans="1:6" x14ac:dyDescent="0.25">
      <c r="A95" s="12" t="s">
        <v>180</v>
      </c>
      <c r="B95" t="s">
        <v>186</v>
      </c>
      <c r="C95" s="8">
        <v>0.45712640508140001</v>
      </c>
      <c r="D95" s="11">
        <v>0.35069293020403602</v>
      </c>
      <c r="E95" s="11">
        <v>0.56762350852278998</v>
      </c>
      <c r="F95" s="15">
        <v>4</v>
      </c>
    </row>
    <row r="96" spans="1:6" x14ac:dyDescent="0.25">
      <c r="A96" s="12" t="s">
        <v>180</v>
      </c>
      <c r="B96" t="s">
        <v>187</v>
      </c>
      <c r="C96" s="8">
        <v>0.65946428101757504</v>
      </c>
      <c r="D96" s="11">
        <v>0.61536476151263597</v>
      </c>
      <c r="E96" s="11">
        <v>0.70096468463893802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0.47130374487456</v>
      </c>
      <c r="D97" s="11">
        <v>0.40643532161387103</v>
      </c>
      <c r="E97" s="11">
        <v>0.53715607176514901</v>
      </c>
      <c r="F97" s="15">
        <v>4</v>
      </c>
    </row>
    <row r="98" spans="1:6" x14ac:dyDescent="0.25">
      <c r="A98" s="12" t="s">
        <v>180</v>
      </c>
      <c r="B98" t="s">
        <v>189</v>
      </c>
      <c r="C98" s="8">
        <v>0.50564418069911199</v>
      </c>
      <c r="D98" s="11">
        <v>0.45114763072135999</v>
      </c>
      <c r="E98" s="11">
        <v>0.56000694279918295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0.45460458279917099</v>
      </c>
      <c r="D99" s="11">
        <v>0.36551694331479101</v>
      </c>
      <c r="E99" s="11">
        <v>0.54669646855933096</v>
      </c>
      <c r="F99" s="15">
        <v>4</v>
      </c>
    </row>
    <row r="100" spans="1:6" x14ac:dyDescent="0.25">
      <c r="A100" s="12" t="s">
        <v>180</v>
      </c>
      <c r="B100" t="s">
        <v>191</v>
      </c>
      <c r="C100" s="8">
        <v>0.44267147945604801</v>
      </c>
      <c r="D100" s="11">
        <v>0.37965017405360801</v>
      </c>
      <c r="E100" s="11">
        <v>0.50759426800210705</v>
      </c>
      <c r="F100" s="15">
        <v>4</v>
      </c>
    </row>
    <row r="101" spans="1:6" x14ac:dyDescent="0.25">
      <c r="A101" s="28" t="s">
        <v>192</v>
      </c>
      <c r="B101" s="30" t="s">
        <v>106</v>
      </c>
      <c r="C101" s="26">
        <v>0.58733415310234804</v>
      </c>
      <c r="D101" s="27">
        <v>0.56850821330590096</v>
      </c>
      <c r="E101" s="27">
        <v>0.605908098346298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0.397552591751136</v>
      </c>
      <c r="D102" s="11">
        <v>0.34857478581829199</v>
      </c>
      <c r="E102" s="11">
        <v>0.44867232715024702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0.44657214483185897</v>
      </c>
      <c r="D103" s="11">
        <v>0.39023766131063298</v>
      </c>
      <c r="E103" s="11">
        <v>0.50431300835634996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0.61102705157066395</v>
      </c>
      <c r="D104" s="11">
        <v>0.567574308635442</v>
      </c>
      <c r="E104" s="11">
        <v>0.65278455641454802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0.54343824807990904</v>
      </c>
      <c r="D105" s="11">
        <v>0.48641554908995499</v>
      </c>
      <c r="E105" s="11">
        <v>0.59934469511694599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0.62258721066284595</v>
      </c>
      <c r="D106" s="11">
        <v>0.55509985386470495</v>
      </c>
      <c r="E106" s="11">
        <v>0.68563490475113897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0.564153094089338</v>
      </c>
      <c r="D107" s="11">
        <v>0.50717131092039702</v>
      </c>
      <c r="E107" s="11">
        <v>0.61948950678830295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0.49644721285703802</v>
      </c>
      <c r="D108" s="11">
        <v>0.41057770537294003</v>
      </c>
      <c r="E108" s="11">
        <v>0.58252681757727198</v>
      </c>
      <c r="F108" s="15">
        <v>4</v>
      </c>
    </row>
    <row r="109" spans="1:6" x14ac:dyDescent="0.25">
      <c r="A109" s="12" t="s">
        <v>192</v>
      </c>
      <c r="B109" t="s">
        <v>199</v>
      </c>
      <c r="C109" s="8">
        <v>0.49508172576644799</v>
      </c>
      <c r="D109" s="11">
        <v>0.418729964509306</v>
      </c>
      <c r="E109" s="11">
        <v>0.57166357273366297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0.65592734416961995</v>
      </c>
      <c r="D110" s="11">
        <v>0.61904207179906701</v>
      </c>
      <c r="E110" s="11">
        <v>0.691023812397773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0.57236115202249305</v>
      </c>
      <c r="D111" s="27">
        <v>0.54203294209417396</v>
      </c>
      <c r="E111" s="27">
        <v>0.602155089419254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0.50399214835219297</v>
      </c>
      <c r="D112" s="11">
        <v>0.378489252109246</v>
      </c>
      <c r="E112" s="11">
        <v>0.62899397913413202</v>
      </c>
      <c r="F112" s="15">
        <v>4</v>
      </c>
    </row>
    <row r="113" spans="1:6" x14ac:dyDescent="0.25">
      <c r="A113" s="12" t="s">
        <v>201</v>
      </c>
      <c r="B113" t="s">
        <v>203</v>
      </c>
      <c r="C113" s="8">
        <v>0.61968104978204197</v>
      </c>
      <c r="D113" s="11">
        <v>0.57281583355100596</v>
      </c>
      <c r="E113" s="11">
        <v>0.66441692243033801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0.58178073971935396</v>
      </c>
      <c r="D114" s="11">
        <v>0.51906983710892995</v>
      </c>
      <c r="E114" s="11">
        <v>0.64195493141230198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0.50092702081259199</v>
      </c>
      <c r="D115" s="11">
        <v>0.42531836176089799</v>
      </c>
      <c r="E115" s="11">
        <v>0.57649330770628604</v>
      </c>
      <c r="F115" s="15">
        <v>4</v>
      </c>
    </row>
    <row r="116" spans="1:6" x14ac:dyDescent="0.25">
      <c r="A116" s="12" t="s">
        <v>201</v>
      </c>
      <c r="B116" t="s">
        <v>206</v>
      </c>
      <c r="C116" s="8">
        <v>0.47357964069145603</v>
      </c>
      <c r="D116" s="11">
        <v>0.366141368148028</v>
      </c>
      <c r="E116" s="11">
        <v>0.58352151452048895</v>
      </c>
      <c r="F116" s="15">
        <v>4</v>
      </c>
    </row>
    <row r="117" spans="1:6" x14ac:dyDescent="0.25">
      <c r="A117" s="12" t="s">
        <v>201</v>
      </c>
      <c r="B117" t="s">
        <v>207</v>
      </c>
      <c r="C117" s="8">
        <v>0.399491145327458</v>
      </c>
      <c r="D117" s="11">
        <v>0.31592130316778</v>
      </c>
      <c r="E117" s="11">
        <v>0.48935367192585799</v>
      </c>
      <c r="F117" s="15">
        <v>4</v>
      </c>
    </row>
    <row r="118" spans="1:6" x14ac:dyDescent="0.25">
      <c r="A118" s="12" t="s">
        <v>201</v>
      </c>
      <c r="B118" t="s">
        <v>208</v>
      </c>
      <c r="C118" s="8">
        <v>0.50417597713940399</v>
      </c>
      <c r="D118" s="11">
        <v>0.43460191374025497</v>
      </c>
      <c r="E118" s="11">
        <v>0.57358869208961905</v>
      </c>
      <c r="F118" s="15">
        <v>4</v>
      </c>
    </row>
    <row r="119" spans="1:6" x14ac:dyDescent="0.25">
      <c r="A119" s="12" t="s">
        <v>201</v>
      </c>
      <c r="B119" t="s">
        <v>209</v>
      </c>
      <c r="C119" s="8">
        <v>0.39352776701450798</v>
      </c>
      <c r="D119" s="11">
        <v>0.33153868265528402</v>
      </c>
      <c r="E119" s="11">
        <v>0.45914613315879899</v>
      </c>
      <c r="F119" s="15">
        <v>4</v>
      </c>
    </row>
    <row r="120" spans="1:6" x14ac:dyDescent="0.25">
      <c r="A120" s="28" t="s">
        <v>210</v>
      </c>
      <c r="B120" s="30" t="s">
        <v>106</v>
      </c>
      <c r="C120" s="26">
        <v>0.63662300051590204</v>
      </c>
      <c r="D120" s="27">
        <v>0.61841324370505502</v>
      </c>
      <c r="E120" s="27">
        <v>0.65444933253353998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0.57532315730806605</v>
      </c>
      <c r="D121" s="11">
        <v>0.50798188820234302</v>
      </c>
      <c r="E121" s="11">
        <v>0.63997980792587905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0.65774190438907398</v>
      </c>
      <c r="D122" s="11">
        <v>0.61174845375665099</v>
      </c>
      <c r="E122" s="11">
        <v>0.70095031091017801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0.65368887313447299</v>
      </c>
      <c r="D123" s="11">
        <v>0.60324233166479801</v>
      </c>
      <c r="E123" s="11">
        <v>0.70090152858557597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0.61024113138722003</v>
      </c>
      <c r="D124" s="11">
        <v>0.55740210238173304</v>
      </c>
      <c r="E124" s="11">
        <v>0.66061288258390505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0.52636209199250195</v>
      </c>
      <c r="D125" s="11">
        <v>0.443013843878373</v>
      </c>
      <c r="E125" s="11">
        <v>0.60826661937535498</v>
      </c>
      <c r="F125" s="15">
        <v>4</v>
      </c>
    </row>
    <row r="126" spans="1:6" x14ac:dyDescent="0.25">
      <c r="A126" s="12" t="s">
        <v>210</v>
      </c>
      <c r="B126" t="s">
        <v>216</v>
      </c>
      <c r="C126" s="8">
        <v>0.70900439646911595</v>
      </c>
      <c r="D126" s="11">
        <v>0.64515009100866505</v>
      </c>
      <c r="E126" s="11">
        <v>0.76554405410048998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0.64132954970365796</v>
      </c>
      <c r="D127" s="11">
        <v>0.57551530078344504</v>
      </c>
      <c r="E127" s="11">
        <v>0.70221942353479405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0.60408267506671298</v>
      </c>
      <c r="D128" s="11">
        <v>0.56432478821155396</v>
      </c>
      <c r="E128" s="11">
        <v>0.64251078180149102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0.65941820514291305</v>
      </c>
      <c r="D129" s="11">
        <v>0.60577369478091703</v>
      </c>
      <c r="E129" s="11">
        <v>0.70926641648161803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0.61774198794914004</v>
      </c>
      <c r="D130" s="11">
        <v>0.56436652744875504</v>
      </c>
      <c r="E130" s="11">
        <v>0.66841996642552404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0.51288485258245398</v>
      </c>
      <c r="D131" s="11">
        <v>0.45156822930329998</v>
      </c>
      <c r="E131" s="11">
        <v>0.573816107289706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0.57137495326610699</v>
      </c>
      <c r="D132" s="27">
        <v>0.54596159630163499</v>
      </c>
      <c r="E132" s="27">
        <v>0.59641736038323201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0.53171083550752396</v>
      </c>
      <c r="D133" s="11">
        <v>0.45641454877748999</v>
      </c>
      <c r="E133" s="11">
        <v>0.60559020398599395</v>
      </c>
      <c r="F133" s="15">
        <v>4</v>
      </c>
    </row>
    <row r="134" spans="1:6" x14ac:dyDescent="0.25">
      <c r="A134" s="12" t="s">
        <v>222</v>
      </c>
      <c r="B134" t="s">
        <v>224</v>
      </c>
      <c r="C134" s="8">
        <v>0.44755938779871002</v>
      </c>
      <c r="D134" s="11">
        <v>0.33682638322827602</v>
      </c>
      <c r="E134" s="11">
        <v>0.56375009618502703</v>
      </c>
      <c r="F134" s="15">
        <v>4</v>
      </c>
    </row>
    <row r="135" spans="1:6" x14ac:dyDescent="0.25">
      <c r="A135" s="12" t="s">
        <v>222</v>
      </c>
      <c r="B135" t="s">
        <v>225</v>
      </c>
      <c r="C135" s="8">
        <v>0.513279237549225</v>
      </c>
      <c r="D135" s="11">
        <v>0.43345816669791998</v>
      </c>
      <c r="E135" s="11">
        <v>0.59242867091708296</v>
      </c>
      <c r="F135" s="15">
        <v>4</v>
      </c>
    </row>
    <row r="136" spans="1:6" x14ac:dyDescent="0.25">
      <c r="A136" s="12" t="s">
        <v>222</v>
      </c>
      <c r="B136" t="s">
        <v>226</v>
      </c>
      <c r="C136" s="8">
        <v>0.55109604175369498</v>
      </c>
      <c r="D136" s="11">
        <v>0.49509331230904402</v>
      </c>
      <c r="E136" s="11">
        <v>0.60583251229658397</v>
      </c>
      <c r="F136" s="15">
        <v>4</v>
      </c>
    </row>
    <row r="137" spans="1:6" x14ac:dyDescent="0.25">
      <c r="A137" s="12" t="s">
        <v>222</v>
      </c>
      <c r="B137" t="s">
        <v>227</v>
      </c>
      <c r="C137" s="8">
        <v>0.56153349008672604</v>
      </c>
      <c r="D137" s="11">
        <v>0.465265804583257</v>
      </c>
      <c r="E137" s="11">
        <v>0.65338160348109098</v>
      </c>
      <c r="F137" s="15">
        <v>4</v>
      </c>
    </row>
    <row r="138" spans="1:6" x14ac:dyDescent="0.25">
      <c r="A138" s="12" t="s">
        <v>222</v>
      </c>
      <c r="B138" t="s">
        <v>228</v>
      </c>
      <c r="C138" s="8">
        <v>0.65328768939122706</v>
      </c>
      <c r="D138" s="11">
        <v>0.591389954639294</v>
      </c>
      <c r="E138" s="11">
        <v>0.71040053285371896</v>
      </c>
      <c r="F138" s="15">
        <v>4</v>
      </c>
    </row>
    <row r="139" spans="1:6" x14ac:dyDescent="0.25">
      <c r="A139" s="12" t="s">
        <v>222</v>
      </c>
      <c r="B139" t="s">
        <v>229</v>
      </c>
      <c r="C139" s="8">
        <v>0.49827129266414999</v>
      </c>
      <c r="D139" s="11">
        <v>0.42065263302547101</v>
      </c>
      <c r="E139" s="11">
        <v>0.57597336177557901</v>
      </c>
      <c r="F139" s="15">
        <v>4</v>
      </c>
    </row>
    <row r="140" spans="1:6" x14ac:dyDescent="0.25">
      <c r="A140" s="12" t="s">
        <v>222</v>
      </c>
      <c r="B140" t="s">
        <v>230</v>
      </c>
      <c r="C140" s="8">
        <v>0.66161417227737795</v>
      </c>
      <c r="D140" s="11">
        <v>0.56246887121651301</v>
      </c>
      <c r="E140" s="11">
        <v>0.74834475494730202</v>
      </c>
      <c r="F140" s="15">
        <v>4</v>
      </c>
    </row>
    <row r="141" spans="1:6" x14ac:dyDescent="0.25">
      <c r="A141" s="12" t="s">
        <v>222</v>
      </c>
      <c r="B141" t="s">
        <v>231</v>
      </c>
      <c r="C141" s="8">
        <v>0.61120375549954398</v>
      </c>
      <c r="D141" s="11">
        <v>0.56697076533627599</v>
      </c>
      <c r="E141" s="11">
        <v>0.653678348791493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0.42396060133899499</v>
      </c>
      <c r="D142" s="11">
        <v>0.32373468395500099</v>
      </c>
      <c r="E142" s="11">
        <v>0.53085826029961003</v>
      </c>
      <c r="F142" s="15">
        <v>4</v>
      </c>
    </row>
    <row r="143" spans="1:6" x14ac:dyDescent="0.25">
      <c r="A143" s="12" t="s">
        <v>222</v>
      </c>
      <c r="B143" t="s">
        <v>233</v>
      </c>
      <c r="C143" s="8">
        <v>0.59884356540141703</v>
      </c>
      <c r="D143" s="11">
        <v>0.53082597344288796</v>
      </c>
      <c r="E143" s="11">
        <v>0.66325585858085201</v>
      </c>
      <c r="F143" s="15">
        <v>4</v>
      </c>
    </row>
    <row r="144" spans="1:6" x14ac:dyDescent="0.25">
      <c r="A144" s="12" t="s">
        <v>222</v>
      </c>
      <c r="B144" t="s">
        <v>234</v>
      </c>
      <c r="C144" s="8">
        <v>0.41580076735195498</v>
      </c>
      <c r="D144" s="11">
        <v>0.328981061003916</v>
      </c>
      <c r="E144" s="11">
        <v>0.50818063661045398</v>
      </c>
      <c r="F144" s="15">
        <v>4</v>
      </c>
    </row>
    <row r="145" spans="1:6" x14ac:dyDescent="0.25">
      <c r="A145" s="28" t="s">
        <v>235</v>
      </c>
      <c r="B145" s="30" t="s">
        <v>106</v>
      </c>
      <c r="C145" s="26">
        <v>0.480017818531978</v>
      </c>
      <c r="D145" s="27">
        <v>0.44451837563201702</v>
      </c>
      <c r="E145" s="27">
        <v>0.51572019116773005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0.369414014622372</v>
      </c>
      <c r="D146" s="11">
        <v>0.31136479656739102</v>
      </c>
      <c r="E146" s="11">
        <v>0.43150422862586302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0.39134085803285701</v>
      </c>
      <c r="D147" s="11">
        <v>0.28778015181745198</v>
      </c>
      <c r="E147" s="11">
        <v>0.50570747022752105</v>
      </c>
      <c r="F147" s="15">
        <v>4</v>
      </c>
    </row>
    <row r="148" spans="1:6" x14ac:dyDescent="0.25">
      <c r="A148" s="12" t="s">
        <v>235</v>
      </c>
      <c r="B148" t="s">
        <v>238</v>
      </c>
      <c r="C148" s="8">
        <v>0.265092614137305</v>
      </c>
      <c r="D148" s="11">
        <v>0.17879876216778001</v>
      </c>
      <c r="E148" s="11">
        <v>0.374063533978642</v>
      </c>
      <c r="F148" s="15" t="s">
        <v>345</v>
      </c>
    </row>
    <row r="149" spans="1:6" x14ac:dyDescent="0.25">
      <c r="A149" s="12" t="s">
        <v>235</v>
      </c>
      <c r="B149" t="s">
        <v>239</v>
      </c>
      <c r="C149" s="8">
        <v>0.34577649189500398</v>
      </c>
      <c r="D149" s="11">
        <v>0.27675087269369197</v>
      </c>
      <c r="E149" s="11">
        <v>0.42197357144469999</v>
      </c>
      <c r="F149" s="15">
        <v>4</v>
      </c>
    </row>
    <row r="150" spans="1:6" x14ac:dyDescent="0.25">
      <c r="A150" s="12" t="s">
        <v>235</v>
      </c>
      <c r="B150" t="s">
        <v>240</v>
      </c>
      <c r="C150" s="8">
        <v>0.53534934284926905</v>
      </c>
      <c r="D150" s="11">
        <v>0.48832969752591898</v>
      </c>
      <c r="E150" s="11">
        <v>0.58174891796808803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0.50925369058768499</v>
      </c>
      <c r="D151" s="27">
        <v>0.47856925613919099</v>
      </c>
      <c r="E151" s="27">
        <v>0.53986855788055998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0.30204864926239899</v>
      </c>
      <c r="D152" s="11">
        <v>0.24677611952428</v>
      </c>
      <c r="E152" s="11">
        <v>0.36372294764185897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0.26588961109994602</v>
      </c>
      <c r="D153" s="11">
        <v>0.181407164277371</v>
      </c>
      <c r="E153" s="11">
        <v>0.37184412716605603</v>
      </c>
      <c r="F153" s="15" t="s">
        <v>345</v>
      </c>
    </row>
    <row r="154" spans="1:6" x14ac:dyDescent="0.25">
      <c r="A154" s="12" t="s">
        <v>241</v>
      </c>
      <c r="B154" t="s">
        <v>244</v>
      </c>
      <c r="C154" s="8">
        <v>0.45740717914290802</v>
      </c>
      <c r="D154" s="11">
        <v>0.39032853141281798</v>
      </c>
      <c r="E154" s="11">
        <v>0.52606661590770498</v>
      </c>
      <c r="F154" s="15">
        <v>4</v>
      </c>
    </row>
    <row r="155" spans="1:6" x14ac:dyDescent="0.25">
      <c r="A155" s="12" t="s">
        <v>241</v>
      </c>
      <c r="B155" t="s">
        <v>245</v>
      </c>
      <c r="C155" s="8">
        <v>0.57578884671213404</v>
      </c>
      <c r="D155" s="11">
        <v>0.52329977408914596</v>
      </c>
      <c r="E155" s="11">
        <v>0.62662212282459395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0.55992030224848199</v>
      </c>
      <c r="D156" s="11">
        <v>0.50183078642102097</v>
      </c>
      <c r="E156" s="11">
        <v>0.61641378263759805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0.36729756300884198</v>
      </c>
      <c r="D157" s="11">
        <v>0.30203037902156599</v>
      </c>
      <c r="E157" s="11">
        <v>0.43782156791072901</v>
      </c>
      <c r="F157" s="15">
        <v>4</v>
      </c>
    </row>
    <row r="158" spans="1:6" x14ac:dyDescent="0.25">
      <c r="A158" s="12" t="s">
        <v>241</v>
      </c>
      <c r="B158" t="s">
        <v>248</v>
      </c>
      <c r="C158" s="8">
        <v>0.35459275488848602</v>
      </c>
      <c r="D158" s="11">
        <v>0.27937664076489399</v>
      </c>
      <c r="E158" s="11">
        <v>0.43775770572834499</v>
      </c>
      <c r="F158" s="15">
        <v>4</v>
      </c>
    </row>
    <row r="159" spans="1:6" x14ac:dyDescent="0.25">
      <c r="A159" s="28" t="s">
        <v>249</v>
      </c>
      <c r="B159" s="30" t="s">
        <v>106</v>
      </c>
      <c r="C159" s="26">
        <v>0.16402093459005501</v>
      </c>
      <c r="D159" s="27">
        <v>0.140220420440517</v>
      </c>
      <c r="E159" s="27">
        <v>0.19096398773860601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6.6661641460037294E-2</v>
      </c>
      <c r="D160" s="11">
        <v>3.7628271733268902E-2</v>
      </c>
      <c r="E160" s="11">
        <v>0.11541022238441399</v>
      </c>
      <c r="F160" s="15" t="s">
        <v>345</v>
      </c>
    </row>
    <row r="161" spans="1:6" x14ac:dyDescent="0.25">
      <c r="A161" s="12" t="s">
        <v>249</v>
      </c>
      <c r="B161" t="s">
        <v>250</v>
      </c>
      <c r="C161" s="8">
        <v>0.20457802733411601</v>
      </c>
      <c r="D161" s="11">
        <v>0.173985501259976</v>
      </c>
      <c r="E161" s="11">
        <v>0.23899337191959799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0.123359188306776</v>
      </c>
      <c r="D162" s="27">
        <v>0.101174819148223</v>
      </c>
      <c r="E162" s="27">
        <v>0.14959826812274599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0.105390576484037</v>
      </c>
      <c r="D163" s="11">
        <v>7.3036607305553905E-2</v>
      </c>
      <c r="E163" s="11">
        <v>0.14976126563178899</v>
      </c>
      <c r="F163" s="15">
        <v>4</v>
      </c>
    </row>
    <row r="164" spans="1:6" x14ac:dyDescent="0.25">
      <c r="A164" s="13" t="s">
        <v>251</v>
      </c>
      <c r="B164" s="2" t="s">
        <v>253</v>
      </c>
      <c r="C164" s="9">
        <v>0.12385906550091901</v>
      </c>
      <c r="D164" s="10">
        <v>9.9766490081149198E-2</v>
      </c>
      <c r="E164" s="10">
        <v>0.152782333671558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48" workbookViewId="0">
      <selection activeCell="G12" sqref="G12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49</v>
      </c>
    </row>
    <row r="3" spans="1:6" x14ac:dyDescent="0.25">
      <c r="A3" s="1" t="s">
        <v>298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0.25229480653401498</v>
      </c>
      <c r="D12" s="23">
        <v>0.24595774029245099</v>
      </c>
      <c r="E12" s="23">
        <v>0.25873912131660398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0.32809716726677002</v>
      </c>
      <c r="D13" s="27">
        <v>0.29067569387089498</v>
      </c>
      <c r="E13" s="27">
        <v>0.36783796530953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0.32448821520223597</v>
      </c>
      <c r="D14" s="11">
        <v>0.28767870080990399</v>
      </c>
      <c r="E14" s="11">
        <v>0.36360347147331501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0.26311601273802399</v>
      </c>
      <c r="D15" s="27">
        <v>0.228234764942984</v>
      </c>
      <c r="E15" s="27">
        <v>0.30124733391752101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0.26667854255586398</v>
      </c>
      <c r="D16" s="11">
        <v>0.221250073537227</v>
      </c>
      <c r="E16" s="11">
        <v>0.31763018242399998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0.26203487799486702</v>
      </c>
      <c r="D17" s="11">
        <v>0.21322778528274899</v>
      </c>
      <c r="E17" s="11">
        <v>0.317505326127483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0.35598413746478802</v>
      </c>
      <c r="D18" s="11">
        <v>0.240474941513693</v>
      </c>
      <c r="E18" s="11">
        <v>0.49110170316812402</v>
      </c>
      <c r="F18" s="15" t="s">
        <v>345</v>
      </c>
    </row>
    <row r="19" spans="1:6" x14ac:dyDescent="0.25">
      <c r="A19" s="28" t="s">
        <v>113</v>
      </c>
      <c r="B19" s="30" t="s">
        <v>106</v>
      </c>
      <c r="C19" s="26">
        <v>0.247320727183684</v>
      </c>
      <c r="D19" s="27">
        <v>0.21865637553723699</v>
      </c>
      <c r="E19" s="27">
        <v>0.27840385680381202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0.29780242639026</v>
      </c>
      <c r="D20" s="11">
        <v>0.261162913811259</v>
      </c>
      <c r="E20" s="11">
        <v>0.33723598832949098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0.12454794515452799</v>
      </c>
      <c r="D21" s="11">
        <v>8.2801845606702798E-2</v>
      </c>
      <c r="E21" s="11">
        <v>0.183138613852909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0.101960797120459</v>
      </c>
      <c r="D22" s="11">
        <v>6.3123080736290596E-2</v>
      </c>
      <c r="E22" s="11">
        <v>0.16059802272299101</v>
      </c>
      <c r="F22" s="15">
        <v>4</v>
      </c>
    </row>
    <row r="23" spans="1:6" x14ac:dyDescent="0.25">
      <c r="A23" s="28" t="s">
        <v>116</v>
      </c>
      <c r="B23" s="30" t="s">
        <v>106</v>
      </c>
      <c r="C23" s="26">
        <v>0.36005467537351399</v>
      </c>
      <c r="D23" s="27">
        <v>0.30424037553146099</v>
      </c>
      <c r="E23" s="27">
        <v>0.41992834306869298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0.29711505331124699</v>
      </c>
      <c r="D24" s="11">
        <v>0.159141095321954</v>
      </c>
      <c r="E24" s="11">
        <v>0.48562524631847098</v>
      </c>
      <c r="F24" s="15" t="s">
        <v>345</v>
      </c>
    </row>
    <row r="25" spans="1:6" x14ac:dyDescent="0.25">
      <c r="A25" s="12" t="s">
        <v>116</v>
      </c>
      <c r="B25" t="s">
        <v>118</v>
      </c>
      <c r="C25" s="8">
        <v>0.38068170337802898</v>
      </c>
      <c r="D25" s="11">
        <v>0.318355301928191</v>
      </c>
      <c r="E25" s="11">
        <v>0.44720478154370202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0.229859137700689</v>
      </c>
      <c r="D26" s="11">
        <v>0.12278916747270301</v>
      </c>
      <c r="E26" s="11">
        <v>0.38890081227317602</v>
      </c>
      <c r="F26" s="15" t="s">
        <v>346</v>
      </c>
    </row>
    <row r="27" spans="1:6" x14ac:dyDescent="0.25">
      <c r="A27" s="28" t="s">
        <v>120</v>
      </c>
      <c r="B27" s="30" t="s">
        <v>106</v>
      </c>
      <c r="C27" s="26">
        <v>0.210859529376138</v>
      </c>
      <c r="D27" s="27">
        <v>0.18379341080414099</v>
      </c>
      <c r="E27" s="27">
        <v>0.24073589910483201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0.20381247721412199</v>
      </c>
      <c r="D28" s="11">
        <v>0.15638418407920401</v>
      </c>
      <c r="E28" s="11">
        <v>0.26117174060123499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3.4035374962620497E-2</v>
      </c>
      <c r="D29" s="11">
        <v>1.5836171289426899E-2</v>
      </c>
      <c r="E29" s="11">
        <v>7.1627242353600296E-2</v>
      </c>
      <c r="F29" s="15" t="s">
        <v>345</v>
      </c>
    </row>
    <row r="30" spans="1:6" x14ac:dyDescent="0.25">
      <c r="A30" s="12" t="s">
        <v>120</v>
      </c>
      <c r="B30" t="s">
        <v>122</v>
      </c>
      <c r="C30" s="8">
        <v>0.13930149753022</v>
      </c>
      <c r="D30" s="11">
        <v>0.101331629842804</v>
      </c>
      <c r="E30" s="11">
        <v>0.18851446748980399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0.16676521735470401</v>
      </c>
      <c r="D31" s="11">
        <v>0.109409985696601</v>
      </c>
      <c r="E31" s="11">
        <v>0.24588609708753001</v>
      </c>
      <c r="F31" s="15">
        <v>4</v>
      </c>
    </row>
    <row r="32" spans="1:6" x14ac:dyDescent="0.25">
      <c r="A32" s="12" t="s">
        <v>120</v>
      </c>
      <c r="B32" t="s">
        <v>124</v>
      </c>
      <c r="C32" s="8">
        <v>0.42814013040121801</v>
      </c>
      <c r="D32" s="11">
        <v>0.36836325242253498</v>
      </c>
      <c r="E32" s="11">
        <v>0.49009081134039501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0.260330188233798</v>
      </c>
      <c r="D33" s="27">
        <v>0.24462080869142899</v>
      </c>
      <c r="E33" s="27">
        <v>0.276678895218682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0.203058079258361</v>
      </c>
      <c r="D34" s="11">
        <v>0.15514870708864401</v>
      </c>
      <c r="E34" s="11">
        <v>0.26118801619046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0.24831924017621601</v>
      </c>
      <c r="D35" s="11">
        <v>0.19710790695581501</v>
      </c>
      <c r="E35" s="11">
        <v>0.30773622116749899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0.21050782357897799</v>
      </c>
      <c r="D36" s="11">
        <v>0.163726786582397</v>
      </c>
      <c r="E36" s="11">
        <v>0.26639746704075001</v>
      </c>
      <c r="F36" s="15">
        <v>4</v>
      </c>
    </row>
    <row r="37" spans="1:6" x14ac:dyDescent="0.25">
      <c r="A37" s="12" t="s">
        <v>125</v>
      </c>
      <c r="B37" t="s">
        <v>129</v>
      </c>
      <c r="C37" s="8">
        <v>0.15667426373472501</v>
      </c>
      <c r="D37" s="11">
        <v>0.11318647468413599</v>
      </c>
      <c r="E37" s="11">
        <v>0.21286012187952499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0.393887261904171</v>
      </c>
      <c r="D38" s="11">
        <v>0.31644777043535799</v>
      </c>
      <c r="E38" s="11">
        <v>0.47705171241584499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0.29384067504044598</v>
      </c>
      <c r="D39" s="11">
        <v>0.24246494460941601</v>
      </c>
      <c r="E39" s="11">
        <v>0.35105758833171102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0.272673180479306</v>
      </c>
      <c r="D40" s="11">
        <v>0.23209526694138</v>
      </c>
      <c r="E40" s="11">
        <v>0.317413003387365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0.22501331334850599</v>
      </c>
      <c r="D41" s="11">
        <v>0.16148447821492401</v>
      </c>
      <c r="E41" s="11">
        <v>0.304460065986491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0.36403358972147898</v>
      </c>
      <c r="D42" s="11">
        <v>0.307622859138516</v>
      </c>
      <c r="E42" s="11">
        <v>0.42444729838644701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0.27225823482422401</v>
      </c>
      <c r="D43" s="11">
        <v>0.235515448315533</v>
      </c>
      <c r="E43" s="11">
        <v>0.31239090248153401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0.27837210633466197</v>
      </c>
      <c r="D44" s="11">
        <v>0.242368327518729</v>
      </c>
      <c r="E44" s="11">
        <v>0.31748303034922698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0.22291801015326199</v>
      </c>
      <c r="D45" s="11">
        <v>0.18813790405116801</v>
      </c>
      <c r="E45" s="11">
        <v>0.26205238911975498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0.27862479083014602</v>
      </c>
      <c r="D46" s="27">
        <v>0.26768858677244101</v>
      </c>
      <c r="E46" s="27">
        <v>0.28983095627218403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0.34231409530830997</v>
      </c>
      <c r="D47" s="11">
        <v>0.27530342599559998</v>
      </c>
      <c r="E47" s="11">
        <v>0.41626663680093801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0.24471892580862101</v>
      </c>
      <c r="D48" s="11">
        <v>0.18746379875048699</v>
      </c>
      <c r="E48" s="11">
        <v>0.31273052404261398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0.23968606849052701</v>
      </c>
      <c r="D49" s="11">
        <v>0.17521911319064001</v>
      </c>
      <c r="E49" s="11">
        <v>0.31870656091441801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0.25410942640491602</v>
      </c>
      <c r="D50" s="11">
        <v>0.19238605163321301</v>
      </c>
      <c r="E50" s="11">
        <v>0.32760271637697203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0.16923513904648199</v>
      </c>
      <c r="D51" s="11">
        <v>0.126689029012716</v>
      </c>
      <c r="E51" s="11">
        <v>0.22243035465008901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0.34072752397754602</v>
      </c>
      <c r="D52" s="11">
        <v>0.266803178875127</v>
      </c>
      <c r="E52" s="11">
        <v>0.42330888212747397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0.317735534607064</v>
      </c>
      <c r="D53" s="11">
        <v>0.25074237764166102</v>
      </c>
      <c r="E53" s="11">
        <v>0.39323382261043799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0.21363379262614601</v>
      </c>
      <c r="D54" s="11">
        <v>0.13638346728453099</v>
      </c>
      <c r="E54" s="11">
        <v>0.31850292905682498</v>
      </c>
      <c r="F54" s="15" t="s">
        <v>345</v>
      </c>
    </row>
    <row r="55" spans="1:6" x14ac:dyDescent="0.25">
      <c r="A55" s="12" t="s">
        <v>137</v>
      </c>
      <c r="B55" t="s">
        <v>146</v>
      </c>
      <c r="C55" s="8">
        <v>0.22272305753375499</v>
      </c>
      <c r="D55" s="11">
        <v>0.15429739426803099</v>
      </c>
      <c r="E55" s="11">
        <v>0.310357322512609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0.376352225928892</v>
      </c>
      <c r="D56" s="11">
        <v>0.30351963705889801</v>
      </c>
      <c r="E56" s="11">
        <v>0.455238345865768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0.36960837437217497</v>
      </c>
      <c r="D57" s="11">
        <v>0.31034295211492102</v>
      </c>
      <c r="E57" s="11">
        <v>0.43308434012295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0.25474631949363202</v>
      </c>
      <c r="D58" s="11">
        <v>0.20455186452504501</v>
      </c>
      <c r="E58" s="11">
        <v>0.31242020306315998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0.32532258616724002</v>
      </c>
      <c r="D59" s="11">
        <v>0.243261037562328</v>
      </c>
      <c r="E59" s="11">
        <v>0.41971302791371301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0.26247778035439101</v>
      </c>
      <c r="D60" s="11">
        <v>0.19135722572408201</v>
      </c>
      <c r="E60" s="11">
        <v>0.348635078459472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0.29217462162728203</v>
      </c>
      <c r="D61" s="11">
        <v>0.23370785130473301</v>
      </c>
      <c r="E61" s="11">
        <v>0.358426553038387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0.26057080336211602</v>
      </c>
      <c r="D62" s="11">
        <v>0.198064438790235</v>
      </c>
      <c r="E62" s="11">
        <v>0.334573413620116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0.25416725682364799</v>
      </c>
      <c r="D63" s="11">
        <v>0.15736544632260299</v>
      </c>
      <c r="E63" s="11">
        <v>0.383420473051932</v>
      </c>
      <c r="F63" s="15" t="s">
        <v>345</v>
      </c>
    </row>
    <row r="64" spans="1:6" x14ac:dyDescent="0.25">
      <c r="A64" s="12" t="s">
        <v>137</v>
      </c>
      <c r="B64" t="s">
        <v>155</v>
      </c>
      <c r="C64" s="8">
        <v>0.25385768729921698</v>
      </c>
      <c r="D64" s="11">
        <v>0.20399205771742801</v>
      </c>
      <c r="E64" s="11">
        <v>0.31114817403971301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0.22626246282099299</v>
      </c>
      <c r="D65" s="11">
        <v>0.16989302625615199</v>
      </c>
      <c r="E65" s="11">
        <v>0.29469518749561202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0.293830473868608</v>
      </c>
      <c r="D66" s="11">
        <v>0.242228356052617</v>
      </c>
      <c r="E66" s="11">
        <v>0.35132877836134002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0.20835595696759501</v>
      </c>
      <c r="D67" s="11">
        <v>0.16520349372398099</v>
      </c>
      <c r="E67" s="11">
        <v>0.25927929035730601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0.31521385837751897</v>
      </c>
      <c r="D68" s="11">
        <v>0.23890706513562401</v>
      </c>
      <c r="E68" s="11">
        <v>0.40298817964372702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0.122557871526893</v>
      </c>
      <c r="D69" s="11">
        <v>8.0831337283258503E-2</v>
      </c>
      <c r="E69" s="11">
        <v>0.18156943461581199</v>
      </c>
      <c r="F69" s="15">
        <v>4</v>
      </c>
    </row>
    <row r="70" spans="1:6" x14ac:dyDescent="0.25">
      <c r="A70" s="12" t="s">
        <v>137</v>
      </c>
      <c r="B70" t="s">
        <v>161</v>
      </c>
      <c r="C70" s="8">
        <v>0.28332743600634303</v>
      </c>
      <c r="D70" s="11">
        <v>0.21504449843187301</v>
      </c>
      <c r="E70" s="11">
        <v>0.36325838141579803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0.27644808752804401</v>
      </c>
      <c r="D71" s="11">
        <v>0.22158615822490399</v>
      </c>
      <c r="E71" s="11">
        <v>0.33897805726570701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0.28736871544894199</v>
      </c>
      <c r="D72" s="11">
        <v>0.22798522050157999</v>
      </c>
      <c r="E72" s="11">
        <v>0.35510518364242699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0.26521256101044899</v>
      </c>
      <c r="D73" s="11">
        <v>0.20797143065771601</v>
      </c>
      <c r="E73" s="11">
        <v>0.33161215600705901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0.28742083031967403</v>
      </c>
      <c r="D74" s="11">
        <v>0.24084688349401001</v>
      </c>
      <c r="E74" s="11">
        <v>0.338979538992216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0.24891480995851101</v>
      </c>
      <c r="D75" s="11">
        <v>0.195193413226178</v>
      </c>
      <c r="E75" s="11">
        <v>0.31169526151140298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0.30759363733746198</v>
      </c>
      <c r="D76" s="11">
        <v>0.253810929733224</v>
      </c>
      <c r="E76" s="11">
        <v>0.36716520009577103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0.200163895337265</v>
      </c>
      <c r="D77" s="11">
        <v>0.140288961808059</v>
      </c>
      <c r="E77" s="11">
        <v>0.27734922374284299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0.270199409361562</v>
      </c>
      <c r="D78" s="11">
        <v>0.223429023930277</v>
      </c>
      <c r="E78" s="11">
        <v>0.32269197128024102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0.22719207060952101</v>
      </c>
      <c r="D79" s="11">
        <v>0.19132190713591099</v>
      </c>
      <c r="E79" s="11">
        <v>0.26756227601760502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0.23355607545565299</v>
      </c>
      <c r="D80" s="11">
        <v>0.17424686651515101</v>
      </c>
      <c r="E80" s="11">
        <v>0.30558200984754202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0.372629928679167</v>
      </c>
      <c r="D81" s="11">
        <v>0.31396708305661503</v>
      </c>
      <c r="E81" s="11">
        <v>0.43529877167439701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0.29455616172327598</v>
      </c>
      <c r="D82" s="11">
        <v>0.21845166070118399</v>
      </c>
      <c r="E82" s="11">
        <v>0.38414233950092902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0.45666332789729402</v>
      </c>
      <c r="D83" s="11">
        <v>0.39604006990934099</v>
      </c>
      <c r="E83" s="11">
        <v>0.51859816554801996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0.31975032359142602</v>
      </c>
      <c r="D84" s="11">
        <v>0.26039092360659799</v>
      </c>
      <c r="E84" s="11">
        <v>0.385586836607827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0.31108900654661797</v>
      </c>
      <c r="D85" s="11">
        <v>0.27762590600403197</v>
      </c>
      <c r="E85" s="11">
        <v>0.34664998047504397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0.237448754209652</v>
      </c>
      <c r="D86" s="11">
        <v>0.17904296596939301</v>
      </c>
      <c r="E86" s="11">
        <v>0.30776461265201799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0.30384639131547803</v>
      </c>
      <c r="D87" s="11">
        <v>0.20721435409823999</v>
      </c>
      <c r="E87" s="11">
        <v>0.42157845669712202</v>
      </c>
      <c r="F87" s="15" t="s">
        <v>345</v>
      </c>
    </row>
    <row r="88" spans="1:6" x14ac:dyDescent="0.25">
      <c r="A88" s="12" t="s">
        <v>137</v>
      </c>
      <c r="B88" t="s">
        <v>179</v>
      </c>
      <c r="C88" s="8">
        <v>0.18712169293903999</v>
      </c>
      <c r="D88" s="11">
        <v>0.14625062053010199</v>
      </c>
      <c r="E88" s="11">
        <v>0.23625386301412199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0.22876008677526</v>
      </c>
      <c r="D89" s="27">
        <v>0.19918603337586299</v>
      </c>
      <c r="E89" s="27">
        <v>0.261292424913531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0.147170231195315</v>
      </c>
      <c r="D90" s="11">
        <v>0.10327937977236699</v>
      </c>
      <c r="E90" s="11">
        <v>0.20544017602084599</v>
      </c>
      <c r="F90" s="15">
        <v>4</v>
      </c>
    </row>
    <row r="91" spans="1:6" x14ac:dyDescent="0.25">
      <c r="A91" s="12" t="s">
        <v>180</v>
      </c>
      <c r="B91" t="s">
        <v>182</v>
      </c>
      <c r="C91" s="8">
        <v>0.16283790140730101</v>
      </c>
      <c r="D91" s="11">
        <v>0.107038681760271</v>
      </c>
      <c r="E91" s="11">
        <v>0.239910184734559</v>
      </c>
      <c r="F91" s="15">
        <v>4</v>
      </c>
    </row>
    <row r="92" spans="1:6" x14ac:dyDescent="0.25">
      <c r="A92" s="12" t="s">
        <v>180</v>
      </c>
      <c r="B92" t="s">
        <v>183</v>
      </c>
      <c r="C92" s="8">
        <v>0.206519834302164</v>
      </c>
      <c r="D92" s="11">
        <v>0.139252898627616</v>
      </c>
      <c r="E92" s="11">
        <v>0.29513880372142698</v>
      </c>
      <c r="F92" s="15">
        <v>4</v>
      </c>
    </row>
    <row r="93" spans="1:6" x14ac:dyDescent="0.25">
      <c r="A93" s="12" t="s">
        <v>180</v>
      </c>
      <c r="B93" t="s">
        <v>184</v>
      </c>
      <c r="C93" s="8">
        <v>0.172988539672745</v>
      </c>
      <c r="D93" s="11">
        <v>0.12056493410881899</v>
      </c>
      <c r="E93" s="11">
        <v>0.241935894928684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0.17526129912555499</v>
      </c>
      <c r="D94" s="11">
        <v>9.5396551580253106E-2</v>
      </c>
      <c r="E94" s="11">
        <v>0.29982675236900103</v>
      </c>
      <c r="F94" s="15" t="s">
        <v>345</v>
      </c>
    </row>
    <row r="95" spans="1:6" x14ac:dyDescent="0.25">
      <c r="A95" s="12" t="s">
        <v>180</v>
      </c>
      <c r="B95" t="s">
        <v>186</v>
      </c>
      <c r="C95" s="8">
        <v>0.28784862357329399</v>
      </c>
      <c r="D95" s="11">
        <v>0.19137965230245901</v>
      </c>
      <c r="E95" s="11">
        <v>0.40838609989479202</v>
      </c>
      <c r="F95" s="15" t="s">
        <v>345</v>
      </c>
    </row>
    <row r="96" spans="1:6" x14ac:dyDescent="0.25">
      <c r="A96" s="12" t="s">
        <v>180</v>
      </c>
      <c r="B96" t="s">
        <v>187</v>
      </c>
      <c r="C96" s="8">
        <v>0.31353992253383001</v>
      </c>
      <c r="D96" s="11">
        <v>0.259236608514123</v>
      </c>
      <c r="E96" s="11">
        <v>0.373483174975212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6.1138280819950597E-2</v>
      </c>
      <c r="D97" s="11">
        <v>3.2890541995089999E-2</v>
      </c>
      <c r="E97" s="11">
        <v>0.11086523304863199</v>
      </c>
      <c r="F97" s="15" t="s">
        <v>345</v>
      </c>
    </row>
    <row r="98" spans="1:6" x14ac:dyDescent="0.25">
      <c r="A98" s="12" t="s">
        <v>180</v>
      </c>
      <c r="B98" t="s">
        <v>189</v>
      </c>
      <c r="C98" s="8">
        <v>0.13469894144792599</v>
      </c>
      <c r="D98" s="11">
        <v>8.7766832244360604E-2</v>
      </c>
      <c r="E98" s="11">
        <v>0.20119238050674401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2.7583785076008199E-2</v>
      </c>
      <c r="D99" s="11">
        <v>9.6791490215965195E-3</v>
      </c>
      <c r="E99" s="11">
        <v>7.6064778744954403E-2</v>
      </c>
      <c r="F99" s="15" t="s">
        <v>345</v>
      </c>
    </row>
    <row r="100" spans="1:6" x14ac:dyDescent="0.25">
      <c r="A100" s="12" t="s">
        <v>180</v>
      </c>
      <c r="B100" t="s">
        <v>191</v>
      </c>
      <c r="C100" s="8">
        <v>0.15135107040332799</v>
      </c>
      <c r="D100" s="11">
        <v>0.10048764237935</v>
      </c>
      <c r="E100" s="11">
        <v>0.22161684342350099</v>
      </c>
      <c r="F100" s="15">
        <v>4</v>
      </c>
    </row>
    <row r="101" spans="1:6" x14ac:dyDescent="0.25">
      <c r="A101" s="28" t="s">
        <v>192</v>
      </c>
      <c r="B101" s="30" t="s">
        <v>106</v>
      </c>
      <c r="C101" s="26">
        <v>0.21924793996057701</v>
      </c>
      <c r="D101" s="27">
        <v>0.20130878980095199</v>
      </c>
      <c r="E101" s="27">
        <v>0.238308712458042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0.155566079068827</v>
      </c>
      <c r="D102" s="11">
        <v>0.11989555069470199</v>
      </c>
      <c r="E102" s="11">
        <v>0.199444132794416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0.163592425690534</v>
      </c>
      <c r="D103" s="11">
        <v>0.109311629346646</v>
      </c>
      <c r="E103" s="11">
        <v>0.23763601281984201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0.28922493079355599</v>
      </c>
      <c r="D104" s="11">
        <v>0.247905207445999</v>
      </c>
      <c r="E104" s="11">
        <v>0.33436979161025998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0.27809912726993202</v>
      </c>
      <c r="D105" s="11">
        <v>0.22656224990575399</v>
      </c>
      <c r="E105" s="11">
        <v>0.33626242419207297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0.15949485651411199</v>
      </c>
      <c r="D106" s="11">
        <v>0.115533023341475</v>
      </c>
      <c r="E106" s="11">
        <v>0.216097657709275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0.12749686204556099</v>
      </c>
      <c r="D107" s="11">
        <v>8.4135239490856897E-2</v>
      </c>
      <c r="E107" s="11">
        <v>0.18860413176436899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0.24324399425906401</v>
      </c>
      <c r="D108" s="11">
        <v>0.17840884524558001</v>
      </c>
      <c r="E108" s="11">
        <v>0.32239508900271802</v>
      </c>
      <c r="F108" s="15">
        <v>4</v>
      </c>
    </row>
    <row r="109" spans="1:6" x14ac:dyDescent="0.25">
      <c r="A109" s="12" t="s">
        <v>192</v>
      </c>
      <c r="B109" t="s">
        <v>199</v>
      </c>
      <c r="C109" s="8">
        <v>0.165116571766693</v>
      </c>
      <c r="D109" s="11">
        <v>0.120206043386062</v>
      </c>
      <c r="E109" s="11">
        <v>0.22256162773039201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0.19778516784411401</v>
      </c>
      <c r="D110" s="11">
        <v>0.16397321856469901</v>
      </c>
      <c r="E110" s="11">
        <v>0.236596152802064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0.220688207137513</v>
      </c>
      <c r="D111" s="27">
        <v>0.19258435234399701</v>
      </c>
      <c r="E111" s="27">
        <v>0.25161520259027098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0.33409277764449502</v>
      </c>
      <c r="D112" s="11">
        <v>0.252461939284916</v>
      </c>
      <c r="E112" s="11">
        <v>0.42703992500550703</v>
      </c>
      <c r="F112" s="15">
        <v>4</v>
      </c>
    </row>
    <row r="113" spans="1:6" x14ac:dyDescent="0.25">
      <c r="A113" s="12" t="s">
        <v>201</v>
      </c>
      <c r="B113" t="s">
        <v>203</v>
      </c>
      <c r="C113" s="8">
        <v>0.220961187438551</v>
      </c>
      <c r="D113" s="11">
        <v>0.17819927874639599</v>
      </c>
      <c r="E113" s="11">
        <v>0.27060560945947598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0.31507843219277598</v>
      </c>
      <c r="D114" s="11">
        <v>0.258987701944351</v>
      </c>
      <c r="E114" s="11">
        <v>0.37713447519512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0.266870789591931</v>
      </c>
      <c r="D115" s="11">
        <v>0.183517248859665</v>
      </c>
      <c r="E115" s="11">
        <v>0.370886036498355</v>
      </c>
      <c r="F115" s="15">
        <v>4</v>
      </c>
    </row>
    <row r="116" spans="1:6" x14ac:dyDescent="0.25">
      <c r="A116" s="12" t="s">
        <v>201</v>
      </c>
      <c r="B116" t="s">
        <v>206</v>
      </c>
      <c r="C116" s="8">
        <v>0.116679197808994</v>
      </c>
      <c r="D116" s="11">
        <v>6.7106074712204297E-2</v>
      </c>
      <c r="E116" s="11">
        <v>0.19521032261082599</v>
      </c>
      <c r="F116" s="15" t="s">
        <v>345</v>
      </c>
    </row>
    <row r="117" spans="1:6" x14ac:dyDescent="0.25">
      <c r="A117" s="12" t="s">
        <v>201</v>
      </c>
      <c r="B117" t="s">
        <v>207</v>
      </c>
      <c r="C117" s="8">
        <v>9.5942852600612E-2</v>
      </c>
      <c r="D117" s="11">
        <v>6.0215250841410599E-2</v>
      </c>
      <c r="E117" s="11">
        <v>0.14949663435768701</v>
      </c>
      <c r="F117" s="15">
        <v>4</v>
      </c>
    </row>
    <row r="118" spans="1:6" x14ac:dyDescent="0.25">
      <c r="A118" s="12" t="s">
        <v>201</v>
      </c>
      <c r="B118" t="s">
        <v>208</v>
      </c>
      <c r="C118" s="8">
        <v>0.17942234085133499</v>
      </c>
      <c r="D118" s="11">
        <v>0.13195668850033501</v>
      </c>
      <c r="E118" s="11">
        <v>0.239255725149007</v>
      </c>
      <c r="F118" s="15">
        <v>4</v>
      </c>
    </row>
    <row r="119" spans="1:6" x14ac:dyDescent="0.25">
      <c r="A119" s="12" t="s">
        <v>201</v>
      </c>
      <c r="B119" t="s">
        <v>209</v>
      </c>
      <c r="C119" s="8">
        <v>0.13232582431072301</v>
      </c>
      <c r="D119" s="11">
        <v>8.2954250643425501E-2</v>
      </c>
      <c r="E119" s="11">
        <v>0.20452813332130301</v>
      </c>
      <c r="F119" s="15">
        <v>4</v>
      </c>
    </row>
    <row r="120" spans="1:6" x14ac:dyDescent="0.25">
      <c r="A120" s="28" t="s">
        <v>210</v>
      </c>
      <c r="B120" s="30" t="s">
        <v>106</v>
      </c>
      <c r="C120" s="26">
        <v>0.24321789219317</v>
      </c>
      <c r="D120" s="27">
        <v>0.22706453576912</v>
      </c>
      <c r="E120" s="27">
        <v>0.26013364804771699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0.19869805504489099</v>
      </c>
      <c r="D121" s="11">
        <v>0.15230936593737501</v>
      </c>
      <c r="E121" s="11">
        <v>0.254965752751729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0.201122077885446</v>
      </c>
      <c r="D122" s="11">
        <v>0.16703252342243799</v>
      </c>
      <c r="E122" s="11">
        <v>0.240162998453083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0.31944123938649099</v>
      </c>
      <c r="D123" s="11">
        <v>0.259723690838987</v>
      </c>
      <c r="E123" s="11">
        <v>0.38573484479660203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0.14605558102454699</v>
      </c>
      <c r="D124" s="11">
        <v>0.105128108479752</v>
      </c>
      <c r="E124" s="11">
        <v>0.19936675509708299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0.22736542358283901</v>
      </c>
      <c r="D125" s="11">
        <v>0.15163709623629101</v>
      </c>
      <c r="E125" s="11">
        <v>0.32636390555572198</v>
      </c>
      <c r="F125" s="15" t="s">
        <v>345</v>
      </c>
    </row>
    <row r="126" spans="1:6" x14ac:dyDescent="0.25">
      <c r="A126" s="12" t="s">
        <v>210</v>
      </c>
      <c r="B126" t="s">
        <v>216</v>
      </c>
      <c r="C126" s="8">
        <v>0.47151463914164499</v>
      </c>
      <c r="D126" s="11">
        <v>0.40831832744006802</v>
      </c>
      <c r="E126" s="11">
        <v>0.535637412843602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0.222852627046881</v>
      </c>
      <c r="D127" s="11">
        <v>0.17162100126967</v>
      </c>
      <c r="E127" s="11">
        <v>0.28413209333171102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0.14573378312597099</v>
      </c>
      <c r="D128" s="11">
        <v>0.112048939681003</v>
      </c>
      <c r="E128" s="11">
        <v>0.18740789813511499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0.28652211595037103</v>
      </c>
      <c r="D129" s="11">
        <v>0.24204268359551101</v>
      </c>
      <c r="E129" s="11">
        <v>0.33555673592808699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0.155435081521828</v>
      </c>
      <c r="D130" s="11">
        <v>0.12089222639616801</v>
      </c>
      <c r="E130" s="11">
        <v>0.19762911326379701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0.17149515946536201</v>
      </c>
      <c r="D131" s="11">
        <v>0.12789000052906099</v>
      </c>
      <c r="E131" s="11">
        <v>0.226113132397014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0.168865247087718</v>
      </c>
      <c r="D132" s="27">
        <v>0.14770939035994299</v>
      </c>
      <c r="E132" s="27">
        <v>0.19236727076808599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0.19785742050548299</v>
      </c>
      <c r="D133" s="11">
        <v>0.14072877805694101</v>
      </c>
      <c r="E133" s="11">
        <v>0.27086679634866501</v>
      </c>
      <c r="F133" s="15">
        <v>4</v>
      </c>
    </row>
    <row r="134" spans="1:6" x14ac:dyDescent="0.25">
      <c r="A134" s="12" t="s">
        <v>222</v>
      </c>
      <c r="B134" t="s">
        <v>224</v>
      </c>
      <c r="C134" s="8">
        <v>0.14316296315805299</v>
      </c>
      <c r="D134" s="11">
        <v>8.1609918837527398E-2</v>
      </c>
      <c r="E134" s="11">
        <v>0.23905691456599201</v>
      </c>
      <c r="F134" s="15" t="s">
        <v>345</v>
      </c>
    </row>
    <row r="135" spans="1:6" x14ac:dyDescent="0.25">
      <c r="A135" s="12" t="s">
        <v>222</v>
      </c>
      <c r="B135" t="s">
        <v>225</v>
      </c>
      <c r="C135" s="8">
        <v>0.190181479178853</v>
      </c>
      <c r="D135" s="11">
        <v>0.119260387375833</v>
      </c>
      <c r="E135" s="11">
        <v>0.28941847825153699</v>
      </c>
      <c r="F135" s="15" t="s">
        <v>345</v>
      </c>
    </row>
    <row r="136" spans="1:6" x14ac:dyDescent="0.25">
      <c r="A136" s="12" t="s">
        <v>222</v>
      </c>
      <c r="B136" t="s">
        <v>226</v>
      </c>
      <c r="C136" s="8">
        <v>0.202563517605369</v>
      </c>
      <c r="D136" s="11">
        <v>0.149362703660467</v>
      </c>
      <c r="E136" s="11">
        <v>0.268727338558857</v>
      </c>
      <c r="F136" s="15">
        <v>4</v>
      </c>
    </row>
    <row r="137" spans="1:6" x14ac:dyDescent="0.25">
      <c r="A137" s="12" t="s">
        <v>222</v>
      </c>
      <c r="B137" t="s">
        <v>227</v>
      </c>
      <c r="C137" s="8">
        <v>0.18571987497512801</v>
      </c>
      <c r="D137" s="11">
        <v>0.13270632950391301</v>
      </c>
      <c r="E137" s="11">
        <v>0.25371596093827098</v>
      </c>
      <c r="F137" s="15">
        <v>4</v>
      </c>
    </row>
    <row r="138" spans="1:6" x14ac:dyDescent="0.25">
      <c r="A138" s="12" t="s">
        <v>222</v>
      </c>
      <c r="B138" t="s">
        <v>228</v>
      </c>
      <c r="C138" s="8">
        <v>0.18741542606949299</v>
      </c>
      <c r="D138" s="11">
        <v>0.12884449067683301</v>
      </c>
      <c r="E138" s="11">
        <v>0.26452703764489999</v>
      </c>
      <c r="F138" s="15">
        <v>4</v>
      </c>
    </row>
    <row r="139" spans="1:6" x14ac:dyDescent="0.25">
      <c r="A139" s="12" t="s">
        <v>222</v>
      </c>
      <c r="B139" t="s">
        <v>229</v>
      </c>
      <c r="C139" s="8">
        <v>0.212000221496873</v>
      </c>
      <c r="D139" s="11">
        <v>0.14243288466106199</v>
      </c>
      <c r="E139" s="11">
        <v>0.30351981686394203</v>
      </c>
      <c r="F139" s="15">
        <v>4</v>
      </c>
    </row>
    <row r="140" spans="1:6" x14ac:dyDescent="0.25">
      <c r="A140" s="12" t="s">
        <v>222</v>
      </c>
      <c r="B140" t="s">
        <v>230</v>
      </c>
      <c r="C140" s="8">
        <v>0.167225448201473</v>
      </c>
      <c r="D140" s="11">
        <v>8.0468883362699098E-2</v>
      </c>
      <c r="E140" s="11">
        <v>0.315431575645225</v>
      </c>
      <c r="F140" s="15" t="s">
        <v>345</v>
      </c>
    </row>
    <row r="141" spans="1:6" x14ac:dyDescent="0.25">
      <c r="A141" s="12" t="s">
        <v>222</v>
      </c>
      <c r="B141" t="s">
        <v>231</v>
      </c>
      <c r="C141" s="8">
        <v>0.15192120169506501</v>
      </c>
      <c r="D141" s="11">
        <v>0.11771622889030001</v>
      </c>
      <c r="E141" s="11">
        <v>0.19388107853119599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0.164454752385993</v>
      </c>
      <c r="D142" s="11">
        <v>9.9646908323691705E-2</v>
      </c>
      <c r="E142" s="11">
        <v>0.259274248589206</v>
      </c>
      <c r="F142" s="15" t="s">
        <v>345</v>
      </c>
    </row>
    <row r="143" spans="1:6" x14ac:dyDescent="0.25">
      <c r="A143" s="12" t="s">
        <v>222</v>
      </c>
      <c r="B143" t="s">
        <v>233</v>
      </c>
      <c r="C143" s="8">
        <v>0.29588553227896802</v>
      </c>
      <c r="D143" s="11">
        <v>0.22493356063766701</v>
      </c>
      <c r="E143" s="11">
        <v>0.37829465210211799</v>
      </c>
      <c r="F143" s="15">
        <v>4</v>
      </c>
    </row>
    <row r="144" spans="1:6" x14ac:dyDescent="0.25">
      <c r="A144" s="12" t="s">
        <v>222</v>
      </c>
      <c r="B144" t="s">
        <v>234</v>
      </c>
      <c r="C144" s="8">
        <v>0.121223985781958</v>
      </c>
      <c r="D144" s="11">
        <v>7.56611401277794E-2</v>
      </c>
      <c r="E144" s="11">
        <v>0.188625503574084</v>
      </c>
      <c r="F144" s="15" t="s">
        <v>345</v>
      </c>
    </row>
    <row r="145" spans="1:6" x14ac:dyDescent="0.25">
      <c r="A145" s="28" t="s">
        <v>235</v>
      </c>
      <c r="B145" s="30" t="s">
        <v>106</v>
      </c>
      <c r="C145" s="26">
        <v>0.13041325557300401</v>
      </c>
      <c r="D145" s="27">
        <v>0.10718991026126599</v>
      </c>
      <c r="E145" s="27">
        <v>0.157778908295093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0.140319806204215</v>
      </c>
      <c r="D146" s="11">
        <v>9.4392997259987094E-2</v>
      </c>
      <c r="E146" s="11">
        <v>0.20356923093135099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5.3028879287188198E-2</v>
      </c>
      <c r="D147" s="11">
        <v>2.5024001526234199E-2</v>
      </c>
      <c r="E147" s="11">
        <v>0.10887478878919001</v>
      </c>
      <c r="F147" s="15" t="s">
        <v>345</v>
      </c>
    </row>
    <row r="148" spans="1:6" x14ac:dyDescent="0.25">
      <c r="A148" s="12" t="s">
        <v>235</v>
      </c>
      <c r="B148" t="s">
        <v>238</v>
      </c>
      <c r="C148" s="8">
        <v>3.75379569101804E-3</v>
      </c>
      <c r="D148" s="11">
        <v>4.3949889183163602E-4</v>
      </c>
      <c r="E148" s="11">
        <v>3.1279353007080797E-2</v>
      </c>
      <c r="F148" s="15" t="s">
        <v>345</v>
      </c>
    </row>
    <row r="149" spans="1:6" x14ac:dyDescent="0.25">
      <c r="A149" s="12" t="s">
        <v>235</v>
      </c>
      <c r="B149" t="s">
        <v>239</v>
      </c>
      <c r="C149" s="8">
        <v>0.115302595174348</v>
      </c>
      <c r="D149" s="11">
        <v>6.5456281860638996E-2</v>
      </c>
      <c r="E149" s="11">
        <v>0.195180142792508</v>
      </c>
      <c r="F149" s="15" t="s">
        <v>345</v>
      </c>
    </row>
    <row r="150" spans="1:6" x14ac:dyDescent="0.25">
      <c r="A150" s="12" t="s">
        <v>235</v>
      </c>
      <c r="B150" t="s">
        <v>240</v>
      </c>
      <c r="C150" s="8">
        <v>0.14655725313158399</v>
      </c>
      <c r="D150" s="11">
        <v>0.115652285331134</v>
      </c>
      <c r="E150" s="11">
        <v>0.184002428381565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0.21345921218240901</v>
      </c>
      <c r="D151" s="27">
        <v>0.18842702207613099</v>
      </c>
      <c r="E151" s="27">
        <v>0.24083006430385501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0.15801678296507901</v>
      </c>
      <c r="D152" s="11">
        <v>0.12337949990543599</v>
      </c>
      <c r="E152" s="11">
        <v>0.20015779034752301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8.13419372131058E-2</v>
      </c>
      <c r="D153" s="11">
        <v>4.0755943062040903E-2</v>
      </c>
      <c r="E153" s="11">
        <v>0.15578101375707301</v>
      </c>
      <c r="F153" s="15" t="s">
        <v>345</v>
      </c>
    </row>
    <row r="154" spans="1:6" x14ac:dyDescent="0.25">
      <c r="A154" s="12" t="s">
        <v>241</v>
      </c>
      <c r="B154" t="s">
        <v>244</v>
      </c>
      <c r="C154" s="8">
        <v>0.20657342197890299</v>
      </c>
      <c r="D154" s="11">
        <v>0.160103798790041</v>
      </c>
      <c r="E154" s="11">
        <v>0.26231821100577002</v>
      </c>
      <c r="F154" s="15">
        <v>4</v>
      </c>
    </row>
    <row r="155" spans="1:6" x14ac:dyDescent="0.25">
      <c r="A155" s="12" t="s">
        <v>241</v>
      </c>
      <c r="B155" t="s">
        <v>245</v>
      </c>
      <c r="C155" s="8">
        <v>0.12677534236532301</v>
      </c>
      <c r="D155" s="11">
        <v>9.0000339615191799E-2</v>
      </c>
      <c r="E155" s="11">
        <v>0.17567606503022801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0.30784106977536901</v>
      </c>
      <c r="D156" s="11">
        <v>0.25953577677249201</v>
      </c>
      <c r="E156" s="11">
        <v>0.36075674863947599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0.17600492800693601</v>
      </c>
      <c r="D157" s="11">
        <v>0.12781494607813501</v>
      </c>
      <c r="E157" s="11">
        <v>0.237418139205161</v>
      </c>
      <c r="F157" s="15">
        <v>4</v>
      </c>
    </row>
    <row r="158" spans="1:6" x14ac:dyDescent="0.25">
      <c r="A158" s="12" t="s">
        <v>241</v>
      </c>
      <c r="B158" t="s">
        <v>248</v>
      </c>
      <c r="C158" s="8">
        <v>5.0357056406838102E-2</v>
      </c>
      <c r="D158" s="11">
        <v>2.1626848022169E-2</v>
      </c>
      <c r="E158" s="11">
        <v>0.112851561123945</v>
      </c>
      <c r="F158" s="15" t="s">
        <v>345</v>
      </c>
    </row>
    <row r="159" spans="1:6" x14ac:dyDescent="0.25">
      <c r="A159" s="28" t="s">
        <v>249</v>
      </c>
      <c r="B159" s="30" t="s">
        <v>106</v>
      </c>
      <c r="C159" s="26">
        <v>3.4745135315195297E-2</v>
      </c>
      <c r="D159" s="27">
        <v>2.04915587023204E-2</v>
      </c>
      <c r="E159" s="27">
        <v>5.8322913160940799E-2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2.48073427239811E-2</v>
      </c>
      <c r="D160" s="11">
        <v>8.9552275842029495E-3</v>
      </c>
      <c r="E160" s="11">
        <v>6.6827932676853899E-2</v>
      </c>
      <c r="F160" s="15" t="s">
        <v>345</v>
      </c>
    </row>
    <row r="161" spans="1:6" x14ac:dyDescent="0.25">
      <c r="A161" s="12" t="s">
        <v>249</v>
      </c>
      <c r="B161" t="s">
        <v>250</v>
      </c>
      <c r="C161" s="8">
        <v>3.6831375648868701E-2</v>
      </c>
      <c r="D161" s="11">
        <v>1.9485640933901201E-2</v>
      </c>
      <c r="E161" s="11">
        <v>6.8538617972012703E-2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2.77235784369201E-2</v>
      </c>
      <c r="D162" s="27">
        <v>1.81594630160107E-2</v>
      </c>
      <c r="E162" s="27">
        <v>4.2108831560004299E-2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2.7281940693970101E-2</v>
      </c>
      <c r="D163" s="11">
        <v>1.3201234319815101E-2</v>
      </c>
      <c r="E163" s="11">
        <v>5.5536173090655602E-2</v>
      </c>
      <c r="F163" s="15">
        <v>4</v>
      </c>
    </row>
    <row r="164" spans="1:6" x14ac:dyDescent="0.25">
      <c r="A164" s="13" t="s">
        <v>251</v>
      </c>
      <c r="B164" s="2" t="s">
        <v>253</v>
      </c>
      <c r="C164" s="9">
        <v>2.6655662829506498E-2</v>
      </c>
      <c r="D164" s="10">
        <v>1.6663817851835998E-2</v>
      </c>
      <c r="E164" s="10">
        <v>4.2380534958412701E-2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4" workbookViewId="0">
      <selection activeCell="F162" sqref="F162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50</v>
      </c>
    </row>
    <row r="3" spans="1:6" x14ac:dyDescent="0.25">
      <c r="A3" s="1" t="s">
        <v>300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0.20767225807451301</v>
      </c>
      <c r="D12" s="23">
        <v>0.20183227518849001</v>
      </c>
      <c r="E12" s="23">
        <v>0.213635991318534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0.20973461858852099</v>
      </c>
      <c r="D13" s="27">
        <v>0.183856756067803</v>
      </c>
      <c r="E13" s="27">
        <v>0.23819178305230501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0.20607567738691299</v>
      </c>
      <c r="D14" s="11">
        <v>0.180738838224791</v>
      </c>
      <c r="E14" s="11">
        <v>0.23395008495684699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0.249969585428932</v>
      </c>
      <c r="D15" s="27">
        <v>0.21567609945086699</v>
      </c>
      <c r="E15" s="27">
        <v>0.287715619644273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0.25315019519785897</v>
      </c>
      <c r="D16" s="11">
        <v>0.206762708019222</v>
      </c>
      <c r="E16" s="11">
        <v>0.30593103048192599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0.24903205666800399</v>
      </c>
      <c r="D17" s="11">
        <v>0.20209210564949601</v>
      </c>
      <c r="E17" s="11">
        <v>0.30273809045685501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0.209796744581911</v>
      </c>
      <c r="D18" s="11">
        <v>0.13154476098345</v>
      </c>
      <c r="E18" s="11">
        <v>0.31757618057055798</v>
      </c>
      <c r="F18" s="15" t="s">
        <v>345</v>
      </c>
    </row>
    <row r="19" spans="1:6" x14ac:dyDescent="0.25">
      <c r="A19" s="28" t="s">
        <v>113</v>
      </c>
      <c r="B19" s="30" t="s">
        <v>106</v>
      </c>
      <c r="C19" s="26">
        <v>0.22473983126577901</v>
      </c>
      <c r="D19" s="27">
        <v>0.19540104267904901</v>
      </c>
      <c r="E19" s="27">
        <v>0.257076264419214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0.27027009379644401</v>
      </c>
      <c r="D20" s="11">
        <v>0.23460051729322901</v>
      </c>
      <c r="E20" s="11">
        <v>0.309172329381523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0.123400698788598</v>
      </c>
      <c r="D21" s="11">
        <v>7.1648623670209799E-2</v>
      </c>
      <c r="E21" s="11">
        <v>0.20430693330153099</v>
      </c>
      <c r="F21" s="15" t="s">
        <v>345</v>
      </c>
    </row>
    <row r="22" spans="1:6" x14ac:dyDescent="0.25">
      <c r="A22" s="12" t="s">
        <v>113</v>
      </c>
      <c r="B22" t="s">
        <v>115</v>
      </c>
      <c r="C22" s="8">
        <v>9.7338803633347695E-2</v>
      </c>
      <c r="D22" s="11">
        <v>6.1896103470353903E-2</v>
      </c>
      <c r="E22" s="11">
        <v>0.14983501204587399</v>
      </c>
      <c r="F22" s="15">
        <v>4</v>
      </c>
    </row>
    <row r="23" spans="1:6" x14ac:dyDescent="0.25">
      <c r="A23" s="28" t="s">
        <v>116</v>
      </c>
      <c r="B23" s="30" t="s">
        <v>106</v>
      </c>
      <c r="C23" s="26">
        <v>0.20947161854348201</v>
      </c>
      <c r="D23" s="27">
        <v>0.17322923708720001</v>
      </c>
      <c r="E23" s="27">
        <v>0.25099457061241098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0.18763074446778399</v>
      </c>
      <c r="D24" s="11">
        <v>0.117917759395475</v>
      </c>
      <c r="E24" s="11">
        <v>0.285230948124574</v>
      </c>
      <c r="F24" s="15" t="s">
        <v>345</v>
      </c>
    </row>
    <row r="25" spans="1:6" x14ac:dyDescent="0.25">
      <c r="A25" s="12" t="s">
        <v>116</v>
      </c>
      <c r="B25" t="s">
        <v>118</v>
      </c>
      <c r="C25" s="8">
        <v>0.222918901354801</v>
      </c>
      <c r="D25" s="11">
        <v>0.178457585724768</v>
      </c>
      <c r="E25" s="11">
        <v>0.27475280337305502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0.18135465205159901</v>
      </c>
      <c r="D26" s="11">
        <v>0.117001835394467</v>
      </c>
      <c r="E26" s="11">
        <v>0.270268769343534</v>
      </c>
      <c r="F26" s="15" t="s">
        <v>345</v>
      </c>
    </row>
    <row r="27" spans="1:6" x14ac:dyDescent="0.25">
      <c r="A27" s="28" t="s">
        <v>120</v>
      </c>
      <c r="B27" s="30" t="s">
        <v>106</v>
      </c>
      <c r="C27" s="26">
        <v>0.15254085898945699</v>
      </c>
      <c r="D27" s="27">
        <v>0.13023071947232601</v>
      </c>
      <c r="E27" s="27">
        <v>0.177891299470579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0.189642647985621</v>
      </c>
      <c r="D28" s="11">
        <v>0.14532806388588099</v>
      </c>
      <c r="E28" s="11">
        <v>0.24361826981388701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8.7619760677521905E-2</v>
      </c>
      <c r="D29" s="11">
        <v>5.4221518543717998E-2</v>
      </c>
      <c r="E29" s="11">
        <v>0.13857574779811799</v>
      </c>
      <c r="F29" s="15">
        <v>4</v>
      </c>
    </row>
    <row r="30" spans="1:6" x14ac:dyDescent="0.25">
      <c r="A30" s="12" t="s">
        <v>120</v>
      </c>
      <c r="B30" t="s">
        <v>122</v>
      </c>
      <c r="C30" s="8">
        <v>9.2672772681467994E-2</v>
      </c>
      <c r="D30" s="11">
        <v>6.4187624520281594E-2</v>
      </c>
      <c r="E30" s="11">
        <v>0.132015751294389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9.9270365882417097E-2</v>
      </c>
      <c r="D31" s="11">
        <v>5.8024578993927899E-2</v>
      </c>
      <c r="E31" s="11">
        <v>0.164708488990158</v>
      </c>
      <c r="F31" s="15" t="s">
        <v>345</v>
      </c>
    </row>
    <row r="32" spans="1:6" x14ac:dyDescent="0.25">
      <c r="A32" s="12" t="s">
        <v>120</v>
      </c>
      <c r="B32" t="s">
        <v>124</v>
      </c>
      <c r="C32" s="8">
        <v>0.224748104782589</v>
      </c>
      <c r="D32" s="11">
        <v>0.18572382983170699</v>
      </c>
      <c r="E32" s="11">
        <v>0.26926069641115402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0.19289625481262199</v>
      </c>
      <c r="D33" s="27">
        <v>0.17817332851234599</v>
      </c>
      <c r="E33" s="27">
        <v>0.20852708113328899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0.127118729491597</v>
      </c>
      <c r="D34" s="11">
        <v>9.1111747849227806E-2</v>
      </c>
      <c r="E34" s="11">
        <v>0.174621595161879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0.27608416293337401</v>
      </c>
      <c r="D35" s="11">
        <v>0.21502060144967999</v>
      </c>
      <c r="E35" s="11">
        <v>0.34682718029645199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0.12503390241899301</v>
      </c>
      <c r="D36" s="11">
        <v>8.6079528535482799E-2</v>
      </c>
      <c r="E36" s="11">
        <v>0.17817979708464399</v>
      </c>
      <c r="F36" s="15">
        <v>4</v>
      </c>
    </row>
    <row r="37" spans="1:6" x14ac:dyDescent="0.25">
      <c r="A37" s="12" t="s">
        <v>125</v>
      </c>
      <c r="B37" t="s">
        <v>129</v>
      </c>
      <c r="C37" s="8">
        <v>0.13560576844951</v>
      </c>
      <c r="D37" s="11">
        <v>9.3575283353522096E-2</v>
      </c>
      <c r="E37" s="11">
        <v>0.19250536674221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0.14509464522163201</v>
      </c>
      <c r="D38" s="11">
        <v>9.9803734441655703E-2</v>
      </c>
      <c r="E38" s="11">
        <v>0.20622998092328901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0.23439542491700699</v>
      </c>
      <c r="D39" s="11">
        <v>0.18373999729620899</v>
      </c>
      <c r="E39" s="11">
        <v>0.29398633243107403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0.19258027642855599</v>
      </c>
      <c r="D40" s="11">
        <v>0.158365944411725</v>
      </c>
      <c r="E40" s="11">
        <v>0.232147582115804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0.122781638104365</v>
      </c>
      <c r="D41" s="11">
        <v>8.7131573717521602E-2</v>
      </c>
      <c r="E41" s="11">
        <v>0.17029690573335801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0.20814943121127599</v>
      </c>
      <c r="D42" s="11">
        <v>0.17209487688057601</v>
      </c>
      <c r="E42" s="11">
        <v>0.24948135960336601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0.19425692557959201</v>
      </c>
      <c r="D43" s="11">
        <v>0.15846823264393201</v>
      </c>
      <c r="E43" s="11">
        <v>0.23586282195418601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0.23791440174520501</v>
      </c>
      <c r="D44" s="11">
        <v>0.198320619935444</v>
      </c>
      <c r="E44" s="11">
        <v>0.282626148251231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0.19851467021042199</v>
      </c>
      <c r="D45" s="11">
        <v>0.16175250589385901</v>
      </c>
      <c r="E45" s="11">
        <v>0.241227529872998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0.245316547504072</v>
      </c>
      <c r="D46" s="27">
        <v>0.23489440159633901</v>
      </c>
      <c r="E46" s="27">
        <v>0.25604636583387702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0.22424577941561999</v>
      </c>
      <c r="D47" s="11">
        <v>0.16497130965665899</v>
      </c>
      <c r="E47" s="11">
        <v>0.29723664193501298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0.27497957476364099</v>
      </c>
      <c r="D48" s="11">
        <v>0.21328872562630399</v>
      </c>
      <c r="E48" s="11">
        <v>0.34665133207814097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0.29684105008599498</v>
      </c>
      <c r="D49" s="11">
        <v>0.225841263163298</v>
      </c>
      <c r="E49" s="11">
        <v>0.37922764768856998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0.22033631205989199</v>
      </c>
      <c r="D50" s="11">
        <v>0.15015628670860301</v>
      </c>
      <c r="E50" s="11">
        <v>0.311301996778378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0.19543854920340301</v>
      </c>
      <c r="D51" s="11">
        <v>0.142381167668268</v>
      </c>
      <c r="E51" s="11">
        <v>0.26222215757335698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0.32980547752764</v>
      </c>
      <c r="D52" s="11">
        <v>0.262436443714546</v>
      </c>
      <c r="E52" s="11">
        <v>0.404972938814188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0.346749711415833</v>
      </c>
      <c r="D53" s="11">
        <v>0.27432640926628199</v>
      </c>
      <c r="E53" s="11">
        <v>0.42704137612332699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0.25866400131575201</v>
      </c>
      <c r="D54" s="11">
        <v>0.16268987047025699</v>
      </c>
      <c r="E54" s="11">
        <v>0.38520829725368999</v>
      </c>
      <c r="F54" s="15" t="s">
        <v>345</v>
      </c>
    </row>
    <row r="55" spans="1:6" x14ac:dyDescent="0.25">
      <c r="A55" s="12" t="s">
        <v>137</v>
      </c>
      <c r="B55" t="s">
        <v>146</v>
      </c>
      <c r="C55" s="8">
        <v>0.19654163781586501</v>
      </c>
      <c r="D55" s="11">
        <v>0.13284327192406201</v>
      </c>
      <c r="E55" s="11">
        <v>0.280889756122012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0.24250641970973399</v>
      </c>
      <c r="D56" s="11">
        <v>0.17671909660469801</v>
      </c>
      <c r="E56" s="11">
        <v>0.32317084996740297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0.28495620029899299</v>
      </c>
      <c r="D57" s="11">
        <v>0.235966658276415</v>
      </c>
      <c r="E57" s="11">
        <v>0.339595860532525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0.18260665274021201</v>
      </c>
      <c r="D58" s="11">
        <v>0.12928528682788201</v>
      </c>
      <c r="E58" s="11">
        <v>0.25156571304838798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0.29325661979034301</v>
      </c>
      <c r="D59" s="11">
        <v>0.197993293239907</v>
      </c>
      <c r="E59" s="11">
        <v>0.41087355452132701</v>
      </c>
      <c r="F59" s="15" t="s">
        <v>345</v>
      </c>
    </row>
    <row r="60" spans="1:6" x14ac:dyDescent="0.25">
      <c r="A60" s="12" t="s">
        <v>137</v>
      </c>
      <c r="B60" t="s">
        <v>151</v>
      </c>
      <c r="C60" s="8">
        <v>0.32863120151226</v>
      </c>
      <c r="D60" s="11">
        <v>0.255605581493769</v>
      </c>
      <c r="E60" s="11">
        <v>0.411000852710798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0.29723180734837701</v>
      </c>
      <c r="D61" s="11">
        <v>0.23449750390571</v>
      </c>
      <c r="E61" s="11">
        <v>0.368666454974104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0.30400169918431802</v>
      </c>
      <c r="D62" s="11">
        <v>0.228444538028341</v>
      </c>
      <c r="E62" s="11">
        <v>0.39185707550787702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0.31944078460078901</v>
      </c>
      <c r="D63" s="11">
        <v>0.18372179049328299</v>
      </c>
      <c r="E63" s="11">
        <v>0.494661903070162</v>
      </c>
      <c r="F63" s="15" t="s">
        <v>345</v>
      </c>
    </row>
    <row r="64" spans="1:6" x14ac:dyDescent="0.25">
      <c r="A64" s="12" t="s">
        <v>137</v>
      </c>
      <c r="B64" t="s">
        <v>155</v>
      </c>
      <c r="C64" s="8">
        <v>0.28239794018170999</v>
      </c>
      <c r="D64" s="11">
        <v>0.212354650573569</v>
      </c>
      <c r="E64" s="11">
        <v>0.364842841635591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0.247124367976712</v>
      </c>
      <c r="D65" s="11">
        <v>0.184227632084108</v>
      </c>
      <c r="E65" s="11">
        <v>0.32299246185399799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0.26963674233026103</v>
      </c>
      <c r="D66" s="11">
        <v>0.213439101990158</v>
      </c>
      <c r="E66" s="11">
        <v>0.33434143440411501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0.149327442718071</v>
      </c>
      <c r="D67" s="11">
        <v>0.11394922929264099</v>
      </c>
      <c r="E67" s="11">
        <v>0.19329347555239601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0.19673499629879099</v>
      </c>
      <c r="D68" s="11">
        <v>0.144248695190379</v>
      </c>
      <c r="E68" s="11">
        <v>0.262461640958843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0.12148455448223799</v>
      </c>
      <c r="D69" s="11">
        <v>7.5685705531287506E-2</v>
      </c>
      <c r="E69" s="11">
        <v>0.189320740945633</v>
      </c>
      <c r="F69" s="15" t="s">
        <v>345</v>
      </c>
    </row>
    <row r="70" spans="1:6" x14ac:dyDescent="0.25">
      <c r="A70" s="12" t="s">
        <v>137</v>
      </c>
      <c r="B70" t="s">
        <v>161</v>
      </c>
      <c r="C70" s="8">
        <v>0.19438137719746501</v>
      </c>
      <c r="D70" s="11">
        <v>0.14409135827186301</v>
      </c>
      <c r="E70" s="11">
        <v>0.25695404824275297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0.27464622115826198</v>
      </c>
      <c r="D71" s="11">
        <v>0.22442801171469701</v>
      </c>
      <c r="E71" s="11">
        <v>0.33130124497217001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0.28146000240302099</v>
      </c>
      <c r="D72" s="11">
        <v>0.22144858416301999</v>
      </c>
      <c r="E72" s="11">
        <v>0.35041456385957298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0.290390673314186</v>
      </c>
      <c r="D73" s="11">
        <v>0.232285439521732</v>
      </c>
      <c r="E73" s="11">
        <v>0.35628530538547898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0.20688251688394299</v>
      </c>
      <c r="D74" s="11">
        <v>0.166298499240704</v>
      </c>
      <c r="E74" s="11">
        <v>0.25434915673442099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0.27362132613972501</v>
      </c>
      <c r="D75" s="11">
        <v>0.212569818614327</v>
      </c>
      <c r="E75" s="11">
        <v>0.34453517233744702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0.24806285241255399</v>
      </c>
      <c r="D76" s="11">
        <v>0.20379137866371999</v>
      </c>
      <c r="E76" s="11">
        <v>0.29834804354497602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0.220452334740394</v>
      </c>
      <c r="D77" s="11">
        <v>0.15604672247276599</v>
      </c>
      <c r="E77" s="11">
        <v>0.30193024995015499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0.18818074797148199</v>
      </c>
      <c r="D78" s="11">
        <v>0.144841745773098</v>
      </c>
      <c r="E78" s="11">
        <v>0.24083542304987399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0.233525026223769</v>
      </c>
      <c r="D79" s="11">
        <v>0.18256687704378</v>
      </c>
      <c r="E79" s="11">
        <v>0.293597987048966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0.23172056781279499</v>
      </c>
      <c r="D80" s="11">
        <v>0.17503883115198199</v>
      </c>
      <c r="E80" s="11">
        <v>0.30008058471957899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0.21653870738390499</v>
      </c>
      <c r="D81" s="11">
        <v>0.17676843838635301</v>
      </c>
      <c r="E81" s="11">
        <v>0.262404614721096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0.21416704936677899</v>
      </c>
      <c r="D82" s="11">
        <v>0.150859969936084</v>
      </c>
      <c r="E82" s="11">
        <v>0.29481673471226699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0.33835440497061497</v>
      </c>
      <c r="D83" s="11">
        <v>0.29420659272093003</v>
      </c>
      <c r="E83" s="11">
        <v>0.38550846585444098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0.25443913428145498</v>
      </c>
      <c r="D84" s="11">
        <v>0.20605791137488</v>
      </c>
      <c r="E84" s="11">
        <v>0.30974815034365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0.24507003834298</v>
      </c>
      <c r="D85" s="11">
        <v>0.21389792919900899</v>
      </c>
      <c r="E85" s="11">
        <v>0.27917165895341101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0.20097984698320001</v>
      </c>
      <c r="D86" s="11">
        <v>0.14943733604050799</v>
      </c>
      <c r="E86" s="11">
        <v>0.26476605469099501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0.361354219271601</v>
      </c>
      <c r="D87" s="11">
        <v>0.26568232754271698</v>
      </c>
      <c r="E87" s="11">
        <v>0.46945255428968102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0.16059762426412799</v>
      </c>
      <c r="D88" s="11">
        <v>0.120865250738006</v>
      </c>
      <c r="E88" s="11">
        <v>0.21026738294990699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0.18245384477926099</v>
      </c>
      <c r="D89" s="27">
        <v>0.158556725475299</v>
      </c>
      <c r="E89" s="27">
        <v>0.209057809602472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0.12156726498368101</v>
      </c>
      <c r="D90" s="11">
        <v>7.3462735193409498E-2</v>
      </c>
      <c r="E90" s="11">
        <v>0.194557005979966</v>
      </c>
      <c r="F90" s="15" t="s">
        <v>345</v>
      </c>
    </row>
    <row r="91" spans="1:6" x14ac:dyDescent="0.25">
      <c r="A91" s="12" t="s">
        <v>180</v>
      </c>
      <c r="B91" t="s">
        <v>182</v>
      </c>
      <c r="C91" s="8">
        <v>0.135359463207956</v>
      </c>
      <c r="D91" s="11">
        <v>9.0877870742453404E-2</v>
      </c>
      <c r="E91" s="11">
        <v>0.19689783631254801</v>
      </c>
      <c r="F91" s="15">
        <v>4</v>
      </c>
    </row>
    <row r="92" spans="1:6" x14ac:dyDescent="0.25">
      <c r="A92" s="12" t="s">
        <v>180</v>
      </c>
      <c r="B92" t="s">
        <v>183</v>
      </c>
      <c r="C92" s="8">
        <v>0.15559269814043999</v>
      </c>
      <c r="D92" s="11">
        <v>9.3278508533949395E-2</v>
      </c>
      <c r="E92" s="11">
        <v>0.24814299958371999</v>
      </c>
      <c r="F92" s="15" t="s">
        <v>345</v>
      </c>
    </row>
    <row r="93" spans="1:6" x14ac:dyDescent="0.25">
      <c r="A93" s="12" t="s">
        <v>180</v>
      </c>
      <c r="B93" t="s">
        <v>184</v>
      </c>
      <c r="C93" s="8">
        <v>0.160913757449719</v>
      </c>
      <c r="D93" s="11">
        <v>0.108911808192106</v>
      </c>
      <c r="E93" s="11">
        <v>0.23130004893040901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0.12224176696849701</v>
      </c>
      <c r="D94" s="11">
        <v>5.8925764485204798E-2</v>
      </c>
      <c r="E94" s="11">
        <v>0.23649416620609601</v>
      </c>
      <c r="F94" s="15" t="s">
        <v>345</v>
      </c>
    </row>
    <row r="95" spans="1:6" x14ac:dyDescent="0.25">
      <c r="A95" s="12" t="s">
        <v>180</v>
      </c>
      <c r="B95" t="s">
        <v>186</v>
      </c>
      <c r="C95" s="8">
        <v>0.20730047246699301</v>
      </c>
      <c r="D95" s="11">
        <v>0.12931125528517301</v>
      </c>
      <c r="E95" s="11">
        <v>0.31529321222432399</v>
      </c>
      <c r="F95" s="15" t="s">
        <v>345</v>
      </c>
    </row>
    <row r="96" spans="1:6" x14ac:dyDescent="0.25">
      <c r="A96" s="12" t="s">
        <v>180</v>
      </c>
      <c r="B96" t="s">
        <v>187</v>
      </c>
      <c r="C96" s="8">
        <v>0.251878023025356</v>
      </c>
      <c r="D96" s="11">
        <v>0.20895101122856699</v>
      </c>
      <c r="E96" s="11">
        <v>0.30027637575968402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3.7158164966687002E-2</v>
      </c>
      <c r="D97" s="11">
        <v>1.79597936599123E-2</v>
      </c>
      <c r="E97" s="11">
        <v>7.5305198137999199E-2</v>
      </c>
      <c r="F97" s="15" t="s">
        <v>345</v>
      </c>
    </row>
    <row r="98" spans="1:6" x14ac:dyDescent="0.25">
      <c r="A98" s="12" t="s">
        <v>180</v>
      </c>
      <c r="B98" t="s">
        <v>189</v>
      </c>
      <c r="C98" s="8">
        <v>0.13545254387081701</v>
      </c>
      <c r="D98" s="11">
        <v>9.0354371693207397E-2</v>
      </c>
      <c r="E98" s="11">
        <v>0.19815687083849501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1.7059037979528499E-2</v>
      </c>
      <c r="D99" s="11">
        <v>5.7118480872635604E-3</v>
      </c>
      <c r="E99" s="11">
        <v>4.9819126076532001E-2</v>
      </c>
      <c r="F99" s="15" t="s">
        <v>345</v>
      </c>
    </row>
    <row r="100" spans="1:6" x14ac:dyDescent="0.25">
      <c r="A100" s="12" t="s">
        <v>180</v>
      </c>
      <c r="B100" t="s">
        <v>191</v>
      </c>
      <c r="C100" s="8">
        <v>6.9985307354908696E-2</v>
      </c>
      <c r="D100" s="11">
        <v>4.16643603643118E-2</v>
      </c>
      <c r="E100" s="11">
        <v>0.115242178684511</v>
      </c>
      <c r="F100" s="15">
        <v>4</v>
      </c>
    </row>
    <row r="101" spans="1:6" x14ac:dyDescent="0.25">
      <c r="A101" s="28" t="s">
        <v>192</v>
      </c>
      <c r="B101" s="30" t="s">
        <v>106</v>
      </c>
      <c r="C101" s="26">
        <v>0.15796894262653099</v>
      </c>
      <c r="D101" s="27">
        <v>0.14284720229794701</v>
      </c>
      <c r="E101" s="27">
        <v>0.174365825664131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0.12857085070997501</v>
      </c>
      <c r="D102" s="11">
        <v>9.7438667503443294E-2</v>
      </c>
      <c r="E102" s="11">
        <v>0.167800646709139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0.104825736745318</v>
      </c>
      <c r="D103" s="11">
        <v>6.4395355438132698E-2</v>
      </c>
      <c r="E103" s="11">
        <v>0.16613280090206001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0.198680477515115</v>
      </c>
      <c r="D104" s="11">
        <v>0.164301819077249</v>
      </c>
      <c r="E104" s="11">
        <v>0.23820218916730199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0.17100962291627</v>
      </c>
      <c r="D105" s="11">
        <v>0.13467166283354001</v>
      </c>
      <c r="E105" s="11">
        <v>0.2147195580673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0.131356422391574</v>
      </c>
      <c r="D106" s="11">
        <v>9.3867230024197598E-2</v>
      </c>
      <c r="E106" s="11">
        <v>0.18083026888668299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0.13020481637397699</v>
      </c>
      <c r="D107" s="11">
        <v>9.1461802103333795E-2</v>
      </c>
      <c r="E107" s="11">
        <v>0.182070440335525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0.178732622013419</v>
      </c>
      <c r="D108" s="11">
        <v>0.118153737006871</v>
      </c>
      <c r="E108" s="11">
        <v>0.26117229153631499</v>
      </c>
      <c r="F108" s="15">
        <v>4</v>
      </c>
    </row>
    <row r="109" spans="1:6" x14ac:dyDescent="0.25">
      <c r="A109" s="12" t="s">
        <v>192</v>
      </c>
      <c r="B109" t="s">
        <v>199</v>
      </c>
      <c r="C109" s="8">
        <v>0.118991426677482</v>
      </c>
      <c r="D109" s="11">
        <v>7.9113703956172302E-2</v>
      </c>
      <c r="E109" s="11">
        <v>0.17514674106804201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0.14720832872482301</v>
      </c>
      <c r="D110" s="11">
        <v>0.11868435806175</v>
      </c>
      <c r="E110" s="11">
        <v>0.18117830689941999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0.17176098780623</v>
      </c>
      <c r="D111" s="27">
        <v>0.148393453428732</v>
      </c>
      <c r="E111" s="27">
        <v>0.197952880210925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0.29845027626850201</v>
      </c>
      <c r="D112" s="11">
        <v>0.23149422975341</v>
      </c>
      <c r="E112" s="11">
        <v>0.37531455347751902</v>
      </c>
      <c r="F112" s="15">
        <v>4</v>
      </c>
    </row>
    <row r="113" spans="1:6" x14ac:dyDescent="0.25">
      <c r="A113" s="12" t="s">
        <v>201</v>
      </c>
      <c r="B113" t="s">
        <v>203</v>
      </c>
      <c r="C113" s="8">
        <v>0.18017661980361299</v>
      </c>
      <c r="D113" s="11">
        <v>0.145998971960454</v>
      </c>
      <c r="E113" s="11">
        <v>0.22029126083773901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0.23095514404449399</v>
      </c>
      <c r="D114" s="11">
        <v>0.168939572099123</v>
      </c>
      <c r="E114" s="11">
        <v>0.307317536183287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0.21293422870468101</v>
      </c>
      <c r="D115" s="11">
        <v>0.12915293614458201</v>
      </c>
      <c r="E115" s="11">
        <v>0.33044173293534501</v>
      </c>
      <c r="F115" s="15" t="s">
        <v>345</v>
      </c>
    </row>
    <row r="116" spans="1:6" x14ac:dyDescent="0.25">
      <c r="A116" s="12" t="s">
        <v>201</v>
      </c>
      <c r="B116" t="s">
        <v>206</v>
      </c>
      <c r="C116" s="8">
        <v>6.6243848926560406E-2</v>
      </c>
      <c r="D116" s="11">
        <v>3.3888755748727101E-2</v>
      </c>
      <c r="E116" s="11">
        <v>0.12547770417998899</v>
      </c>
      <c r="F116" s="15" t="s">
        <v>345</v>
      </c>
    </row>
    <row r="117" spans="1:6" x14ac:dyDescent="0.25">
      <c r="A117" s="12" t="s">
        <v>201</v>
      </c>
      <c r="B117" t="s">
        <v>207</v>
      </c>
      <c r="C117" s="8">
        <v>9.7475405995009701E-2</v>
      </c>
      <c r="D117" s="11">
        <v>6.1736357017030098E-2</v>
      </c>
      <c r="E117" s="11">
        <v>0.15058326728206201</v>
      </c>
      <c r="F117" s="15">
        <v>4</v>
      </c>
    </row>
    <row r="118" spans="1:6" x14ac:dyDescent="0.25">
      <c r="A118" s="12" t="s">
        <v>201</v>
      </c>
      <c r="B118" t="s">
        <v>208</v>
      </c>
      <c r="C118" s="8">
        <v>0.10065111521834</v>
      </c>
      <c r="D118" s="11">
        <v>6.5495522448771798E-2</v>
      </c>
      <c r="E118" s="11">
        <v>0.15161540529390999</v>
      </c>
      <c r="F118" s="15">
        <v>4</v>
      </c>
    </row>
    <row r="119" spans="1:6" x14ac:dyDescent="0.25">
      <c r="A119" s="12" t="s">
        <v>201</v>
      </c>
      <c r="B119" t="s">
        <v>209</v>
      </c>
      <c r="C119" s="8">
        <v>9.3511183071352103E-2</v>
      </c>
      <c r="D119" s="11">
        <v>4.9274598436164101E-2</v>
      </c>
      <c r="E119" s="11">
        <v>0.17034576470222801</v>
      </c>
      <c r="F119" s="15" t="s">
        <v>345</v>
      </c>
    </row>
    <row r="120" spans="1:6" x14ac:dyDescent="0.25">
      <c r="A120" s="28" t="s">
        <v>210</v>
      </c>
      <c r="B120" s="30" t="s">
        <v>106</v>
      </c>
      <c r="C120" s="26">
        <v>0.19794511252573199</v>
      </c>
      <c r="D120" s="27">
        <v>0.18061277362735301</v>
      </c>
      <c r="E120" s="27">
        <v>0.21650125543159399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0.25957099803603201</v>
      </c>
      <c r="D121" s="11">
        <v>0.20089745406829401</v>
      </c>
      <c r="E121" s="11">
        <v>0.32833962613080298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0.201832958255455</v>
      </c>
      <c r="D122" s="11">
        <v>0.16244301578597001</v>
      </c>
      <c r="E122" s="11">
        <v>0.247946785645247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0.143660280235657</v>
      </c>
      <c r="D123" s="11">
        <v>0.10480968176087201</v>
      </c>
      <c r="E123" s="11">
        <v>0.19379432915276901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0.15763677359125799</v>
      </c>
      <c r="D124" s="11">
        <v>0.105418876334458</v>
      </c>
      <c r="E124" s="11">
        <v>0.229096169173687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0.13222923422442701</v>
      </c>
      <c r="D125" s="11">
        <v>8.1333966347617997E-2</v>
      </c>
      <c r="E125" s="11">
        <v>0.20776965407498399</v>
      </c>
      <c r="F125" s="15" t="s">
        <v>345</v>
      </c>
    </row>
    <row r="126" spans="1:6" x14ac:dyDescent="0.25">
      <c r="A126" s="12" t="s">
        <v>210</v>
      </c>
      <c r="B126" t="s">
        <v>216</v>
      </c>
      <c r="C126" s="8">
        <v>0.35249786423627899</v>
      </c>
      <c r="D126" s="11">
        <v>0.29415498026744102</v>
      </c>
      <c r="E126" s="11">
        <v>0.415599097861724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0.10462183580932199</v>
      </c>
      <c r="D127" s="11">
        <v>6.5486017454877102E-2</v>
      </c>
      <c r="E127" s="11">
        <v>0.163064960560831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0.16043772454035499</v>
      </c>
      <c r="D128" s="11">
        <v>0.12521359958937001</v>
      </c>
      <c r="E128" s="11">
        <v>0.20326834471748101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0.21047465781671701</v>
      </c>
      <c r="D129" s="11">
        <v>0.15931113124732499</v>
      </c>
      <c r="E129" s="11">
        <v>0.27273886560092703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0.12835918554586401</v>
      </c>
      <c r="D130" s="11">
        <v>8.8558196118184399E-2</v>
      </c>
      <c r="E130" s="11">
        <v>0.18246697684949301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0.12767520387620501</v>
      </c>
      <c r="D131" s="11">
        <v>8.3416356849678894E-2</v>
      </c>
      <c r="E131" s="11">
        <v>0.19053531256994999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0.151978100652013</v>
      </c>
      <c r="D132" s="27">
        <v>0.13142465251184701</v>
      </c>
      <c r="E132" s="27">
        <v>0.175097907648778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0.18912106571142001</v>
      </c>
      <c r="D133" s="11">
        <v>0.11964830625727001</v>
      </c>
      <c r="E133" s="11">
        <v>0.28583527348851201</v>
      </c>
      <c r="F133" s="15" t="s">
        <v>345</v>
      </c>
    </row>
    <row r="134" spans="1:6" x14ac:dyDescent="0.25">
      <c r="A134" s="12" t="s">
        <v>222</v>
      </c>
      <c r="B134" t="s">
        <v>224</v>
      </c>
      <c r="C134" s="8">
        <v>0.115915322828818</v>
      </c>
      <c r="D134" s="11">
        <v>6.89271109570367E-2</v>
      </c>
      <c r="E134" s="11">
        <v>0.18845236534732901</v>
      </c>
      <c r="F134" s="15" t="s">
        <v>345</v>
      </c>
    </row>
    <row r="135" spans="1:6" x14ac:dyDescent="0.25">
      <c r="A135" s="12" t="s">
        <v>222</v>
      </c>
      <c r="B135" t="s">
        <v>225</v>
      </c>
      <c r="C135" s="8">
        <v>9.6830656109242505E-2</v>
      </c>
      <c r="D135" s="11">
        <v>5.5749825579136297E-2</v>
      </c>
      <c r="E135" s="11">
        <v>0.16295878458069199</v>
      </c>
      <c r="F135" s="15" t="s">
        <v>345</v>
      </c>
    </row>
    <row r="136" spans="1:6" x14ac:dyDescent="0.25">
      <c r="A136" s="12" t="s">
        <v>222</v>
      </c>
      <c r="B136" t="s">
        <v>226</v>
      </c>
      <c r="C136" s="8">
        <v>0.17848461176027899</v>
      </c>
      <c r="D136" s="11">
        <v>0.12501635666821601</v>
      </c>
      <c r="E136" s="11">
        <v>0.24833054901076701</v>
      </c>
      <c r="F136" s="15">
        <v>4</v>
      </c>
    </row>
    <row r="137" spans="1:6" x14ac:dyDescent="0.25">
      <c r="A137" s="12" t="s">
        <v>222</v>
      </c>
      <c r="B137" t="s">
        <v>227</v>
      </c>
      <c r="C137" s="8">
        <v>0.15555800502230899</v>
      </c>
      <c r="D137" s="11">
        <v>8.8528220143822695E-2</v>
      </c>
      <c r="E137" s="11">
        <v>0.25892268280340602</v>
      </c>
      <c r="F137" s="15" t="s">
        <v>345</v>
      </c>
    </row>
    <row r="138" spans="1:6" x14ac:dyDescent="0.25">
      <c r="A138" s="12" t="s">
        <v>222</v>
      </c>
      <c r="B138" t="s">
        <v>228</v>
      </c>
      <c r="C138" s="8">
        <v>0.16165254116028899</v>
      </c>
      <c r="D138" s="11">
        <v>0.10148832344571899</v>
      </c>
      <c r="E138" s="11">
        <v>0.24765266324169199</v>
      </c>
      <c r="F138" s="15" t="s">
        <v>345</v>
      </c>
    </row>
    <row r="139" spans="1:6" x14ac:dyDescent="0.25">
      <c r="A139" s="12" t="s">
        <v>222</v>
      </c>
      <c r="B139" t="s">
        <v>229</v>
      </c>
      <c r="C139" s="8">
        <v>0.13277930651210301</v>
      </c>
      <c r="D139" s="11">
        <v>7.8536096213424E-2</v>
      </c>
      <c r="E139" s="11">
        <v>0.21571660040954599</v>
      </c>
      <c r="F139" s="15" t="s">
        <v>345</v>
      </c>
    </row>
    <row r="140" spans="1:6" x14ac:dyDescent="0.25">
      <c r="A140" s="12" t="s">
        <v>222</v>
      </c>
      <c r="B140" t="s">
        <v>230</v>
      </c>
      <c r="C140" s="8">
        <v>0.18157591434701201</v>
      </c>
      <c r="D140" s="11">
        <v>0.10177604234493</v>
      </c>
      <c r="E140" s="11">
        <v>0.30284873848251198</v>
      </c>
      <c r="F140" s="15" t="s">
        <v>345</v>
      </c>
    </row>
    <row r="141" spans="1:6" x14ac:dyDescent="0.25">
      <c r="A141" s="12" t="s">
        <v>222</v>
      </c>
      <c r="B141" t="s">
        <v>231</v>
      </c>
      <c r="C141" s="8">
        <v>0.154684091761461</v>
      </c>
      <c r="D141" s="11">
        <v>0.121349465194108</v>
      </c>
      <c r="E141" s="11">
        <v>0.195142015719179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0.13770579935184399</v>
      </c>
      <c r="D142" s="11">
        <v>8.1030027381270797E-2</v>
      </c>
      <c r="E142" s="11">
        <v>0.22434542772653801</v>
      </c>
      <c r="F142" s="15" t="s">
        <v>345</v>
      </c>
    </row>
    <row r="143" spans="1:6" x14ac:dyDescent="0.25">
      <c r="A143" s="12" t="s">
        <v>222</v>
      </c>
      <c r="B143" t="s">
        <v>233</v>
      </c>
      <c r="C143" s="8">
        <v>0.22328785325230299</v>
      </c>
      <c r="D143" s="11">
        <v>0.136106245723328</v>
      </c>
      <c r="E143" s="11">
        <v>0.34407154289253</v>
      </c>
      <c r="F143" s="15" t="s">
        <v>345</v>
      </c>
    </row>
    <row r="144" spans="1:6" x14ac:dyDescent="0.25">
      <c r="A144" s="12" t="s">
        <v>222</v>
      </c>
      <c r="B144" t="s">
        <v>234</v>
      </c>
      <c r="C144" s="8">
        <v>8.8114186343410894E-2</v>
      </c>
      <c r="D144" s="11">
        <v>4.6678010571603097E-2</v>
      </c>
      <c r="E144" s="11">
        <v>0.160153966673445</v>
      </c>
      <c r="F144" s="15" t="s">
        <v>345</v>
      </c>
    </row>
    <row r="145" spans="1:6" x14ac:dyDescent="0.25">
      <c r="A145" s="28" t="s">
        <v>235</v>
      </c>
      <c r="B145" s="30" t="s">
        <v>106</v>
      </c>
      <c r="C145" s="26">
        <v>0.119948312393414</v>
      </c>
      <c r="D145" s="27">
        <v>9.4895467392208194E-2</v>
      </c>
      <c r="E145" s="27">
        <v>0.15051533156667801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9.9839850817510303E-2</v>
      </c>
      <c r="D146" s="11">
        <v>6.2885473551562293E-2</v>
      </c>
      <c r="E146" s="11">
        <v>0.15492028686213699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3.8536978933630402E-2</v>
      </c>
      <c r="D147" s="11">
        <v>1.8579670479563298E-2</v>
      </c>
      <c r="E147" s="11">
        <v>7.8222767966864198E-2</v>
      </c>
      <c r="F147" s="15" t="s">
        <v>345</v>
      </c>
    </row>
    <row r="148" spans="1:6" x14ac:dyDescent="0.25">
      <c r="A148" s="12" t="s">
        <v>235</v>
      </c>
      <c r="B148" t="s">
        <v>238</v>
      </c>
      <c r="C148" s="8">
        <v>2.4681200559018599E-2</v>
      </c>
      <c r="D148" s="11">
        <v>7.3833911819092303E-3</v>
      </c>
      <c r="E148" s="11">
        <v>7.9268061704938206E-2</v>
      </c>
      <c r="F148" s="15" t="s">
        <v>345</v>
      </c>
    </row>
    <row r="149" spans="1:6" x14ac:dyDescent="0.25">
      <c r="A149" s="12" t="s">
        <v>235</v>
      </c>
      <c r="B149" t="s">
        <v>239</v>
      </c>
      <c r="C149" s="8">
        <v>9.0108499530157607E-2</v>
      </c>
      <c r="D149" s="11">
        <v>4.7846836403784801E-2</v>
      </c>
      <c r="E149" s="11">
        <v>0.163296687398753</v>
      </c>
      <c r="F149" s="15" t="s">
        <v>345</v>
      </c>
    </row>
    <row r="150" spans="1:6" x14ac:dyDescent="0.25">
      <c r="A150" s="12" t="s">
        <v>235</v>
      </c>
      <c r="B150" t="s">
        <v>240</v>
      </c>
      <c r="C150" s="8">
        <v>0.13447640130924499</v>
      </c>
      <c r="D150" s="11">
        <v>0.101663399499434</v>
      </c>
      <c r="E150" s="11">
        <v>0.17580751882125201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0.14374003505138999</v>
      </c>
      <c r="D151" s="27">
        <v>0.12448355294987901</v>
      </c>
      <c r="E151" s="27">
        <v>0.16541253158241301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0.122729649215801</v>
      </c>
      <c r="D152" s="11">
        <v>8.7124445191505903E-2</v>
      </c>
      <c r="E152" s="11">
        <v>0.17017317580685901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3.5445559900827102E-2</v>
      </c>
      <c r="D153" s="11">
        <v>1.35880759526429E-2</v>
      </c>
      <c r="E153" s="11">
        <v>8.9280230827751703E-2</v>
      </c>
      <c r="F153" s="15" t="s">
        <v>345</v>
      </c>
    </row>
    <row r="154" spans="1:6" x14ac:dyDescent="0.25">
      <c r="A154" s="12" t="s">
        <v>241</v>
      </c>
      <c r="B154" t="s">
        <v>244</v>
      </c>
      <c r="C154" s="8">
        <v>0.13220655970876499</v>
      </c>
      <c r="D154" s="11">
        <v>8.9342222441385705E-2</v>
      </c>
      <c r="E154" s="11">
        <v>0.19131574716323599</v>
      </c>
      <c r="F154" s="15">
        <v>4</v>
      </c>
    </row>
    <row r="155" spans="1:6" x14ac:dyDescent="0.25">
      <c r="A155" s="12" t="s">
        <v>241</v>
      </c>
      <c r="B155" t="s">
        <v>245</v>
      </c>
      <c r="C155" s="8">
        <v>9.3139568353213006E-2</v>
      </c>
      <c r="D155" s="11">
        <v>6.3591188572657401E-2</v>
      </c>
      <c r="E155" s="11">
        <v>0.13444663422823999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0.18742078326815001</v>
      </c>
      <c r="D156" s="11">
        <v>0.15264203355780701</v>
      </c>
      <c r="E156" s="11">
        <v>0.227991612020639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0.18600253888326301</v>
      </c>
      <c r="D157" s="11">
        <v>0.13712825222143199</v>
      </c>
      <c r="E157" s="11">
        <v>0.24730375136562799</v>
      </c>
      <c r="F157" s="15">
        <v>4</v>
      </c>
    </row>
    <row r="158" spans="1:6" x14ac:dyDescent="0.25">
      <c r="A158" s="12" t="s">
        <v>241</v>
      </c>
      <c r="B158" t="s">
        <v>248</v>
      </c>
      <c r="C158" s="8">
        <v>7.5746998791235198E-2</v>
      </c>
      <c r="D158" s="11">
        <v>3.4159546397949797E-2</v>
      </c>
      <c r="E158" s="11">
        <v>0.159598633232093</v>
      </c>
      <c r="F158" s="15" t="s">
        <v>345</v>
      </c>
    </row>
    <row r="159" spans="1:6" x14ac:dyDescent="0.25">
      <c r="A159" s="28" t="s">
        <v>249</v>
      </c>
      <c r="B159" s="30" t="s">
        <v>106</v>
      </c>
      <c r="C159" s="26">
        <v>5.38093911241996E-2</v>
      </c>
      <c r="D159" s="27">
        <v>3.9635093688237602E-2</v>
      </c>
      <c r="E159" s="27">
        <v>7.2669135925059206E-2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4.49756171745423E-2</v>
      </c>
      <c r="D160" s="11">
        <v>2.50765208150373E-2</v>
      </c>
      <c r="E160" s="11">
        <v>7.9379647177657595E-2</v>
      </c>
      <c r="F160" s="15">
        <v>4</v>
      </c>
    </row>
    <row r="161" spans="1:6" x14ac:dyDescent="0.25">
      <c r="A161" s="12" t="s">
        <v>249</v>
      </c>
      <c r="B161" t="s">
        <v>250</v>
      </c>
      <c r="C161" s="8">
        <v>5.46605751253968E-2</v>
      </c>
      <c r="D161" s="11">
        <v>3.7943791508833598E-2</v>
      </c>
      <c r="E161" s="11">
        <v>7.8144003864528105E-2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2.7706332253005998E-2</v>
      </c>
      <c r="D162" s="27">
        <v>1.8557835172930099E-2</v>
      </c>
      <c r="E162" s="27">
        <v>4.1175572860093802E-2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3.3992878088126899E-2</v>
      </c>
      <c r="D163" s="11">
        <v>1.57072562289341E-2</v>
      </c>
      <c r="E163" s="11">
        <v>7.2008408609550004E-2</v>
      </c>
      <c r="F163" s="15" t="s">
        <v>345</v>
      </c>
    </row>
    <row r="164" spans="1:6" x14ac:dyDescent="0.25">
      <c r="A164" s="13" t="s">
        <v>251</v>
      </c>
      <c r="B164" s="2" t="s">
        <v>253</v>
      </c>
      <c r="C164" s="9">
        <v>2.55000304127081E-2</v>
      </c>
      <c r="D164" s="10">
        <v>1.6309470666155599E-2</v>
      </c>
      <c r="E164" s="10">
        <v>3.9660760332697602E-2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39" workbookViewId="0">
      <selection activeCell="G12" sqref="G12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51</v>
      </c>
    </row>
    <row r="3" spans="1:6" x14ac:dyDescent="0.25">
      <c r="A3" s="1" t="s">
        <v>301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0.185605772559259</v>
      </c>
      <c r="D12" s="23">
        <v>0.179672316281143</v>
      </c>
      <c r="E12" s="23">
        <v>0.191689386601677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0.22391486737237501</v>
      </c>
      <c r="D13" s="27">
        <v>0.195147137696497</v>
      </c>
      <c r="E13" s="27">
        <v>0.25557676148587299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0.221949166773936</v>
      </c>
      <c r="D14" s="11">
        <v>0.193380760761731</v>
      </c>
      <c r="E14" s="11">
        <v>0.25341210210141701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0.202830474506979</v>
      </c>
      <c r="D15" s="27">
        <v>0.17358731258316201</v>
      </c>
      <c r="E15" s="27">
        <v>0.23559561523943701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0.253004886641857</v>
      </c>
      <c r="D16" s="11">
        <v>0.20976952780703501</v>
      </c>
      <c r="E16" s="11">
        <v>0.30174870698133899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0.188730379643261</v>
      </c>
      <c r="D17" s="11">
        <v>0.15055388975624401</v>
      </c>
      <c r="E17" s="11">
        <v>0.233921576684859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0.233220002109711</v>
      </c>
      <c r="D18" s="11">
        <v>0.12553621216790201</v>
      </c>
      <c r="E18" s="11">
        <v>0.39187947092224401</v>
      </c>
      <c r="F18" s="15" t="s">
        <v>345</v>
      </c>
    </row>
    <row r="19" spans="1:6" x14ac:dyDescent="0.25">
      <c r="A19" s="28" t="s">
        <v>113</v>
      </c>
      <c r="B19" s="30" t="s">
        <v>106</v>
      </c>
      <c r="C19" s="26">
        <v>0.23572783257455701</v>
      </c>
      <c r="D19" s="27">
        <v>0.20514813460971301</v>
      </c>
      <c r="E19" s="27">
        <v>0.26932130390127901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0.23865303883746899</v>
      </c>
      <c r="D20" s="11">
        <v>0.20432105328917899</v>
      </c>
      <c r="E20" s="11">
        <v>0.27674735509064702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0.23794503029076999</v>
      </c>
      <c r="D21" s="11">
        <v>0.17584570894174201</v>
      </c>
      <c r="E21" s="11">
        <v>0.31362906914566302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0</v>
      </c>
      <c r="D22" s="11"/>
      <c r="E22" s="11"/>
      <c r="F22" s="15" t="s">
        <v>346</v>
      </c>
    </row>
    <row r="23" spans="1:6" x14ac:dyDescent="0.25">
      <c r="A23" s="28" t="s">
        <v>116</v>
      </c>
      <c r="B23" s="30" t="s">
        <v>106</v>
      </c>
      <c r="C23" s="26">
        <v>0.193577540872516</v>
      </c>
      <c r="D23" s="27">
        <v>0.156287476098666</v>
      </c>
      <c r="E23" s="27">
        <v>0.23726292615198799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0.19104603865084099</v>
      </c>
      <c r="D24" s="11">
        <v>9.5348890698852495E-2</v>
      </c>
      <c r="E24" s="11">
        <v>0.34604980603400098</v>
      </c>
      <c r="F24" s="15" t="s">
        <v>345</v>
      </c>
    </row>
    <row r="25" spans="1:6" x14ac:dyDescent="0.25">
      <c r="A25" s="12" t="s">
        <v>116</v>
      </c>
      <c r="B25" t="s">
        <v>118</v>
      </c>
      <c r="C25" s="8">
        <v>0.19917579704242599</v>
      </c>
      <c r="D25" s="11">
        <v>0.15688955170260999</v>
      </c>
      <c r="E25" s="11">
        <v>0.24948678226009199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0.19568506611702599</v>
      </c>
      <c r="D26" s="11">
        <v>0.111101255343118</v>
      </c>
      <c r="E26" s="11">
        <v>0.321382127777809</v>
      </c>
      <c r="F26" s="15" t="s">
        <v>345</v>
      </c>
    </row>
    <row r="27" spans="1:6" x14ac:dyDescent="0.25">
      <c r="A27" s="28" t="s">
        <v>120</v>
      </c>
      <c r="B27" s="30" t="s">
        <v>106</v>
      </c>
      <c r="C27" s="26">
        <v>0.159246761684323</v>
      </c>
      <c r="D27" s="27">
        <v>0.13685617666396999</v>
      </c>
      <c r="E27" s="27">
        <v>0.18451748949890001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0.14798237355392599</v>
      </c>
      <c r="D28" s="11">
        <v>0.108081368334984</v>
      </c>
      <c r="E28" s="11">
        <v>0.199321955932518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5.9856748509022797E-2</v>
      </c>
      <c r="D29" s="11">
        <v>1.9544035635077599E-2</v>
      </c>
      <c r="E29" s="11">
        <v>0.168989116754036</v>
      </c>
      <c r="F29" s="15" t="s">
        <v>346</v>
      </c>
    </row>
    <row r="30" spans="1:6" x14ac:dyDescent="0.25">
      <c r="A30" s="12" t="s">
        <v>120</v>
      </c>
      <c r="B30" t="s">
        <v>122</v>
      </c>
      <c r="C30" s="8">
        <v>8.0551374951496196E-2</v>
      </c>
      <c r="D30" s="11">
        <v>5.7344585206260103E-2</v>
      </c>
      <c r="E30" s="11">
        <v>0.112033547889823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8.0577526364362495E-2</v>
      </c>
      <c r="D31" s="11">
        <v>2.54049893116082E-2</v>
      </c>
      <c r="E31" s="11">
        <v>0.22758899241970901</v>
      </c>
      <c r="F31" s="15" t="s">
        <v>346</v>
      </c>
    </row>
    <row r="32" spans="1:6" x14ac:dyDescent="0.25">
      <c r="A32" s="12" t="s">
        <v>120</v>
      </c>
      <c r="B32" t="s">
        <v>124</v>
      </c>
      <c r="C32" s="8">
        <v>0.37596811621069598</v>
      </c>
      <c r="D32" s="11">
        <v>0.32041729220937198</v>
      </c>
      <c r="E32" s="11">
        <v>0.43498530753425402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0.15946348488165199</v>
      </c>
      <c r="D33" s="27">
        <v>0.14513526527998999</v>
      </c>
      <c r="E33" s="27">
        <v>0.17491680095775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0.11692535404315101</v>
      </c>
      <c r="D34" s="11">
        <v>7.7009549312899897E-2</v>
      </c>
      <c r="E34" s="11">
        <v>0.17363824604081701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0.21662439364508601</v>
      </c>
      <c r="D35" s="11">
        <v>0.163236356124561</v>
      </c>
      <c r="E35" s="11">
        <v>0.28159730597691801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8.0201835964199997E-2</v>
      </c>
      <c r="D36" s="11">
        <v>3.7005478485851E-2</v>
      </c>
      <c r="E36" s="11">
        <v>0.16517260811033299</v>
      </c>
      <c r="F36" s="15" t="s">
        <v>345</v>
      </c>
    </row>
    <row r="37" spans="1:6" x14ac:dyDescent="0.25">
      <c r="A37" s="12" t="s">
        <v>125</v>
      </c>
      <c r="B37" t="s">
        <v>129</v>
      </c>
      <c r="C37" s="8">
        <v>0.120985760715768</v>
      </c>
      <c r="D37" s="11">
        <v>8.0964972596949902E-2</v>
      </c>
      <c r="E37" s="11">
        <v>0.17697925794195299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0.15040015710212601</v>
      </c>
      <c r="D38" s="11">
        <v>9.9005259995893796E-2</v>
      </c>
      <c r="E38" s="11">
        <v>0.22190390928595399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0.203017577917456</v>
      </c>
      <c r="D39" s="11">
        <v>0.153813425302329</v>
      </c>
      <c r="E39" s="11">
        <v>0.26306848118721499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0.15250324599089099</v>
      </c>
      <c r="D40" s="11">
        <v>0.12059647173594799</v>
      </c>
      <c r="E40" s="11">
        <v>0.19101809075124501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0.107384362984992</v>
      </c>
      <c r="D41" s="11">
        <v>7.0917645287698505E-2</v>
      </c>
      <c r="E41" s="11">
        <v>0.15938583375750401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0.230402445670497</v>
      </c>
      <c r="D42" s="11">
        <v>0.18345918633573399</v>
      </c>
      <c r="E42" s="11">
        <v>0.28516257492056901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0.160634489041562</v>
      </c>
      <c r="D43" s="11">
        <v>0.12982233753133399</v>
      </c>
      <c r="E43" s="11">
        <v>0.197103167081844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0.16017113486979501</v>
      </c>
      <c r="D44" s="11">
        <v>0.12077065876874001</v>
      </c>
      <c r="E44" s="11">
        <v>0.20936484852581699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0.15462368531551199</v>
      </c>
      <c r="D45" s="11">
        <v>0.12181044336359401</v>
      </c>
      <c r="E45" s="11">
        <v>0.194320257364508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0.199193225470775</v>
      </c>
      <c r="D46" s="27">
        <v>0.189585862149099</v>
      </c>
      <c r="E46" s="27">
        <v>0.20916179254723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0.219141696351597</v>
      </c>
      <c r="D47" s="11">
        <v>0.14837287102642699</v>
      </c>
      <c r="E47" s="11">
        <v>0.31132543471629998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0.14695865990943799</v>
      </c>
      <c r="D48" s="11">
        <v>0.10473930537473899</v>
      </c>
      <c r="E48" s="11">
        <v>0.202349702076115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0.28217828680284401</v>
      </c>
      <c r="D49" s="11">
        <v>0.19714568722982201</v>
      </c>
      <c r="E49" s="11">
        <v>0.386242619640911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0.27935279609077801</v>
      </c>
      <c r="D50" s="11">
        <v>0.19190881434295001</v>
      </c>
      <c r="E50" s="11">
        <v>0.38753304601273098</v>
      </c>
      <c r="F50" s="15" t="s">
        <v>345</v>
      </c>
    </row>
    <row r="51" spans="1:6" x14ac:dyDescent="0.25">
      <c r="A51" s="12" t="s">
        <v>137</v>
      </c>
      <c r="B51" t="s">
        <v>142</v>
      </c>
      <c r="C51" s="8">
        <v>0.12670277889571699</v>
      </c>
      <c r="D51" s="11">
        <v>8.64838118666688E-2</v>
      </c>
      <c r="E51" s="11">
        <v>0.18190111081420801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0.326655560894761</v>
      </c>
      <c r="D52" s="11">
        <v>0.25873400932010499</v>
      </c>
      <c r="E52" s="11">
        <v>0.40272049146355599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0.17276758236523501</v>
      </c>
      <c r="D53" s="11">
        <v>0.127188949992352</v>
      </c>
      <c r="E53" s="11">
        <v>0.230368506251213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0.20027160143254</v>
      </c>
      <c r="D54" s="11">
        <v>0.11524984637144001</v>
      </c>
      <c r="E54" s="11">
        <v>0.32497697064944803</v>
      </c>
      <c r="F54" s="15" t="s">
        <v>345</v>
      </c>
    </row>
    <row r="55" spans="1:6" x14ac:dyDescent="0.25">
      <c r="A55" s="12" t="s">
        <v>137</v>
      </c>
      <c r="B55" t="s">
        <v>146</v>
      </c>
      <c r="C55" s="8">
        <v>0.155105910315328</v>
      </c>
      <c r="D55" s="11">
        <v>0.10587141128989799</v>
      </c>
      <c r="E55" s="11">
        <v>0.22156286569573899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0.18033562142263501</v>
      </c>
      <c r="D56" s="11">
        <v>0.124954646060839</v>
      </c>
      <c r="E56" s="11">
        <v>0.25316067736886699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0.25461399155013098</v>
      </c>
      <c r="D57" s="11">
        <v>0.20570971559561499</v>
      </c>
      <c r="E57" s="11">
        <v>0.31059819158169899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0.19479090179678299</v>
      </c>
      <c r="D58" s="11">
        <v>0.14397073300548399</v>
      </c>
      <c r="E58" s="11">
        <v>0.25814045698306698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0.27331088015223298</v>
      </c>
      <c r="D59" s="11">
        <v>0.190677483775989</v>
      </c>
      <c r="E59" s="11">
        <v>0.37515516003149602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0.23288132275686699</v>
      </c>
      <c r="D60" s="11">
        <v>0.174415522205215</v>
      </c>
      <c r="E60" s="11">
        <v>0.30373515406183499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0.31119073678798098</v>
      </c>
      <c r="D61" s="11">
        <v>0.230121740049028</v>
      </c>
      <c r="E61" s="11">
        <v>0.40576689603870603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0.121559972473959</v>
      </c>
      <c r="D62" s="11">
        <v>8.1462084215490296E-2</v>
      </c>
      <c r="E62" s="11">
        <v>0.17757937267277701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0.28418072824461799</v>
      </c>
      <c r="D63" s="11">
        <v>0.18493831675775699</v>
      </c>
      <c r="E63" s="11">
        <v>0.40989651649006098</v>
      </c>
      <c r="F63" s="15" t="s">
        <v>345</v>
      </c>
    </row>
    <row r="64" spans="1:6" x14ac:dyDescent="0.25">
      <c r="A64" s="12" t="s">
        <v>137</v>
      </c>
      <c r="B64" t="s">
        <v>155</v>
      </c>
      <c r="C64" s="8">
        <v>0.22648496100326199</v>
      </c>
      <c r="D64" s="11">
        <v>0.16539427671388701</v>
      </c>
      <c r="E64" s="11">
        <v>0.30197601138387298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0.178667034646291</v>
      </c>
      <c r="D65" s="11">
        <v>0.11947488421219001</v>
      </c>
      <c r="E65" s="11">
        <v>0.25857331054309701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0.20504548937574499</v>
      </c>
      <c r="D66" s="11">
        <v>0.15833545484120201</v>
      </c>
      <c r="E66" s="11">
        <v>0.261257971701778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0.16370142483156899</v>
      </c>
      <c r="D67" s="11">
        <v>0.12848629246319801</v>
      </c>
      <c r="E67" s="11">
        <v>0.206283706273511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0.22676276055418301</v>
      </c>
      <c r="D68" s="11">
        <v>0.170681209474673</v>
      </c>
      <c r="E68" s="11">
        <v>0.29472272873454503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0.180390487401243</v>
      </c>
      <c r="D69" s="11">
        <v>0.121798640487538</v>
      </c>
      <c r="E69" s="11">
        <v>0.25886011224204702</v>
      </c>
      <c r="F69" s="15">
        <v>4</v>
      </c>
    </row>
    <row r="70" spans="1:6" x14ac:dyDescent="0.25">
      <c r="A70" s="12" t="s">
        <v>137</v>
      </c>
      <c r="B70" t="s">
        <v>161</v>
      </c>
      <c r="C70" s="8">
        <v>0.24968477901966499</v>
      </c>
      <c r="D70" s="11">
        <v>0.18234655571173999</v>
      </c>
      <c r="E70" s="11">
        <v>0.33179919275728198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0.24018872484426301</v>
      </c>
      <c r="D71" s="11">
        <v>0.19196548205411301</v>
      </c>
      <c r="E71" s="11">
        <v>0.296087086909329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0.25739796480743099</v>
      </c>
      <c r="D72" s="11">
        <v>0.195938465967473</v>
      </c>
      <c r="E72" s="11">
        <v>0.33021813187979399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0.25057950215943597</v>
      </c>
      <c r="D73" s="11">
        <v>0.18685910265231001</v>
      </c>
      <c r="E73" s="11">
        <v>0.32728322817035699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0.14815248918504501</v>
      </c>
      <c r="D74" s="11">
        <v>0.11310738000784699</v>
      </c>
      <c r="E74" s="11">
        <v>0.191708831501226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0.218606049693472</v>
      </c>
      <c r="D75" s="11">
        <v>0.161093180287909</v>
      </c>
      <c r="E75" s="11">
        <v>0.28956458093265203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0.198690891614281</v>
      </c>
      <c r="D76" s="11">
        <v>0.15490932492515</v>
      </c>
      <c r="E76" s="11">
        <v>0.25116869049917601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0.21059293988764199</v>
      </c>
      <c r="D77" s="11">
        <v>0.14696555467458</v>
      </c>
      <c r="E77" s="11">
        <v>0.29232714720768699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0.13614402932231201</v>
      </c>
      <c r="D78" s="11">
        <v>9.7829695418247403E-2</v>
      </c>
      <c r="E78" s="11">
        <v>0.186364167743094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0.20054702094719101</v>
      </c>
      <c r="D79" s="11">
        <v>0.15768502281456601</v>
      </c>
      <c r="E79" s="11">
        <v>0.25157996933325399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0.19211919647324799</v>
      </c>
      <c r="D80" s="11">
        <v>0.13718744242290101</v>
      </c>
      <c r="E80" s="11">
        <v>0.262358164165304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0.22430544418864201</v>
      </c>
      <c r="D81" s="11">
        <v>0.17700787391946099</v>
      </c>
      <c r="E81" s="11">
        <v>0.27994230436277401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0.21452354468955101</v>
      </c>
      <c r="D82" s="11">
        <v>0.154773238323995</v>
      </c>
      <c r="E82" s="11">
        <v>0.289441497339812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0.25592319784168099</v>
      </c>
      <c r="D83" s="11">
        <v>0.22021675012929101</v>
      </c>
      <c r="E83" s="11">
        <v>0.29522724675401801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0.22040370382253599</v>
      </c>
      <c r="D84" s="11">
        <v>0.175354478766127</v>
      </c>
      <c r="E84" s="11">
        <v>0.27319218554402003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0.14964578872109699</v>
      </c>
      <c r="D85" s="11">
        <v>0.123836783061211</v>
      </c>
      <c r="E85" s="11">
        <v>0.17973029682657499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0.200843638521986</v>
      </c>
      <c r="D86" s="11">
        <v>0.13711165309728501</v>
      </c>
      <c r="E86" s="11">
        <v>0.28443449883812899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0.22937883634096301</v>
      </c>
      <c r="D87" s="11">
        <v>0.158016613560157</v>
      </c>
      <c r="E87" s="11">
        <v>0.32069410762734102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0.11158034449799099</v>
      </c>
      <c r="D88" s="11">
        <v>7.9548915689729105E-2</v>
      </c>
      <c r="E88" s="11">
        <v>0.15434685868221601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0.190649644576081</v>
      </c>
      <c r="D89" s="27">
        <v>0.15932080990154501</v>
      </c>
      <c r="E89" s="27">
        <v>0.22647933803141601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0.100255218577719</v>
      </c>
      <c r="D90" s="11">
        <v>4.1263533577383098E-2</v>
      </c>
      <c r="E90" s="11">
        <v>0.22388868653470401</v>
      </c>
      <c r="F90" s="15" t="s">
        <v>346</v>
      </c>
    </row>
    <row r="91" spans="1:6" x14ac:dyDescent="0.25">
      <c r="A91" s="12" t="s">
        <v>180</v>
      </c>
      <c r="B91" t="s">
        <v>182</v>
      </c>
      <c r="C91" s="8">
        <v>0.130602312092507</v>
      </c>
      <c r="D91" s="11">
        <v>5.1998967563594699E-2</v>
      </c>
      <c r="E91" s="11">
        <v>0.29149056242286903</v>
      </c>
      <c r="F91" s="15" t="s">
        <v>346</v>
      </c>
    </row>
    <row r="92" spans="1:6" x14ac:dyDescent="0.25">
      <c r="A92" s="12" t="s">
        <v>180</v>
      </c>
      <c r="B92" t="s">
        <v>183</v>
      </c>
      <c r="C92" s="8">
        <v>0.15795517049680199</v>
      </c>
      <c r="D92" s="11">
        <v>8.8855732005420504E-2</v>
      </c>
      <c r="E92" s="11">
        <v>0.26515270617062497</v>
      </c>
      <c r="F92" s="15" t="s">
        <v>345</v>
      </c>
    </row>
    <row r="93" spans="1:6" x14ac:dyDescent="0.25">
      <c r="A93" s="12" t="s">
        <v>180</v>
      </c>
      <c r="B93" t="s">
        <v>184</v>
      </c>
      <c r="C93" s="8">
        <v>0.18386548361504501</v>
      </c>
      <c r="D93" s="11">
        <v>0.12549652912367301</v>
      </c>
      <c r="E93" s="11">
        <v>0.26127130627129502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0.272435448757679</v>
      </c>
      <c r="D94" s="11">
        <v>0.12681768207625899</v>
      </c>
      <c r="E94" s="11">
        <v>0.491198870326707</v>
      </c>
      <c r="F94" s="15" t="s">
        <v>346</v>
      </c>
    </row>
    <row r="95" spans="1:6" x14ac:dyDescent="0.25">
      <c r="A95" s="12" t="s">
        <v>180</v>
      </c>
      <c r="B95" t="s">
        <v>186</v>
      </c>
      <c r="C95" s="8">
        <v>0.21021830236469199</v>
      </c>
      <c r="D95" s="11">
        <v>8.2949276396032404E-2</v>
      </c>
      <c r="E95" s="11">
        <v>0.43923025591158699</v>
      </c>
      <c r="F95" s="15" t="s">
        <v>346</v>
      </c>
    </row>
    <row r="96" spans="1:6" x14ac:dyDescent="0.25">
      <c r="A96" s="12" t="s">
        <v>180</v>
      </c>
      <c r="B96" t="s">
        <v>187</v>
      </c>
      <c r="C96" s="8">
        <v>0.23510952411381</v>
      </c>
      <c r="D96" s="11">
        <v>0.18672361573158899</v>
      </c>
      <c r="E96" s="11">
        <v>0.29153906626799297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6.9143333154539702E-2</v>
      </c>
      <c r="D97" s="11">
        <v>2.4625051582837801E-2</v>
      </c>
      <c r="E97" s="11">
        <v>0.179345267886973</v>
      </c>
      <c r="F97" s="15" t="s">
        <v>345</v>
      </c>
    </row>
    <row r="98" spans="1:6" x14ac:dyDescent="0.25">
      <c r="A98" s="12" t="s">
        <v>180</v>
      </c>
      <c r="B98" t="s">
        <v>189</v>
      </c>
      <c r="C98" s="8">
        <v>6.9861541286537196E-2</v>
      </c>
      <c r="D98" s="11">
        <v>3.7995770579662899E-2</v>
      </c>
      <c r="E98" s="11">
        <v>0.12498007713793199</v>
      </c>
      <c r="F98" s="15" t="s">
        <v>345</v>
      </c>
    </row>
    <row r="99" spans="1:6" x14ac:dyDescent="0.25">
      <c r="A99" s="12" t="s">
        <v>180</v>
      </c>
      <c r="B99" t="s">
        <v>190</v>
      </c>
      <c r="C99" s="8">
        <v>6.1846397687571199E-2</v>
      </c>
      <c r="D99" s="11">
        <v>2.7068152929804901E-2</v>
      </c>
      <c r="E99" s="11">
        <v>0.13510410645839899</v>
      </c>
      <c r="F99" s="15" t="s">
        <v>345</v>
      </c>
    </row>
    <row r="100" spans="1:6" x14ac:dyDescent="0.25">
      <c r="A100" s="12" t="s">
        <v>180</v>
      </c>
      <c r="B100" t="s">
        <v>191</v>
      </c>
      <c r="C100" s="8">
        <v>0.14923574496012701</v>
      </c>
      <c r="D100" s="11">
        <v>8.4158805840461398E-2</v>
      </c>
      <c r="E100" s="11">
        <v>0.25085109664892102</v>
      </c>
      <c r="F100" s="15" t="s">
        <v>345</v>
      </c>
    </row>
    <row r="101" spans="1:6" x14ac:dyDescent="0.25">
      <c r="A101" s="28" t="s">
        <v>192</v>
      </c>
      <c r="B101" s="30" t="s">
        <v>106</v>
      </c>
      <c r="C101" s="26">
        <v>0.14682631812876001</v>
      </c>
      <c r="D101" s="27">
        <v>0.12885196409411001</v>
      </c>
      <c r="E101" s="27">
        <v>0.166827858678608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7.5419524950328901E-2</v>
      </c>
      <c r="D102" s="11">
        <v>3.9216837509870699E-2</v>
      </c>
      <c r="E102" s="11">
        <v>0.14016680435012999</v>
      </c>
      <c r="F102" s="15" t="s">
        <v>345</v>
      </c>
    </row>
    <row r="103" spans="1:6" x14ac:dyDescent="0.25">
      <c r="A103" s="12" t="s">
        <v>192</v>
      </c>
      <c r="B103" t="s">
        <v>194</v>
      </c>
      <c r="C103" s="8">
        <v>6.6806524495912206E-2</v>
      </c>
      <c r="D103" s="11">
        <v>3.0884819239733501E-2</v>
      </c>
      <c r="E103" s="11">
        <v>0.13853577806755801</v>
      </c>
      <c r="F103" s="15" t="s">
        <v>345</v>
      </c>
    </row>
    <row r="104" spans="1:6" x14ac:dyDescent="0.25">
      <c r="A104" s="12" t="s">
        <v>192</v>
      </c>
      <c r="B104" t="s">
        <v>195</v>
      </c>
      <c r="C104" s="8">
        <v>0.19663118884116501</v>
      </c>
      <c r="D104" s="11">
        <v>0.16013981459023399</v>
      </c>
      <c r="E104" s="11">
        <v>0.23907091008287201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0.13651546847924101</v>
      </c>
      <c r="D105" s="11">
        <v>8.5554771630702797E-2</v>
      </c>
      <c r="E105" s="11">
        <v>0.210832384403116</v>
      </c>
      <c r="F105" s="15" t="s">
        <v>345</v>
      </c>
    </row>
    <row r="106" spans="1:6" x14ac:dyDescent="0.25">
      <c r="A106" s="12" t="s">
        <v>192</v>
      </c>
      <c r="B106" t="s">
        <v>192</v>
      </c>
      <c r="C106" s="8">
        <v>0.16843548574936301</v>
      </c>
      <c r="D106" s="11">
        <v>0.11450823454103499</v>
      </c>
      <c r="E106" s="11">
        <v>0.24085170256005001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0.12590864719567199</v>
      </c>
      <c r="D107" s="11">
        <v>8.31105369698181E-2</v>
      </c>
      <c r="E107" s="11">
        <v>0.186268525181917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0.13682357885187399</v>
      </c>
      <c r="D108" s="11">
        <v>7.9312915325417593E-2</v>
      </c>
      <c r="E108" s="11">
        <v>0.225808099552263</v>
      </c>
      <c r="F108" s="15" t="s">
        <v>345</v>
      </c>
    </row>
    <row r="109" spans="1:6" x14ac:dyDescent="0.25">
      <c r="A109" s="12" t="s">
        <v>192</v>
      </c>
      <c r="B109" t="s">
        <v>199</v>
      </c>
      <c r="C109" s="8">
        <v>9.9182108883087594E-2</v>
      </c>
      <c r="D109" s="11">
        <v>4.6837685357490798E-2</v>
      </c>
      <c r="E109" s="11">
        <v>0.19788056734819501</v>
      </c>
      <c r="F109" s="15" t="s">
        <v>345</v>
      </c>
    </row>
    <row r="110" spans="1:6" x14ac:dyDescent="0.25">
      <c r="A110" s="12" t="s">
        <v>192</v>
      </c>
      <c r="B110" t="s">
        <v>200</v>
      </c>
      <c r="C110" s="8">
        <v>0.13144112206417</v>
      </c>
      <c r="D110" s="11">
        <v>0.101896444629146</v>
      </c>
      <c r="E110" s="11">
        <v>0.167950254107361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0.182231091752008</v>
      </c>
      <c r="D111" s="27">
        <v>0.15467592266309499</v>
      </c>
      <c r="E111" s="27">
        <v>0.21345559193900299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0.21726776964338401</v>
      </c>
      <c r="D112" s="11">
        <v>0.1187382247812</v>
      </c>
      <c r="E112" s="11">
        <v>0.36380507867239997</v>
      </c>
      <c r="F112" s="15" t="s">
        <v>345</v>
      </c>
    </row>
    <row r="113" spans="1:6" x14ac:dyDescent="0.25">
      <c r="A113" s="12" t="s">
        <v>201</v>
      </c>
      <c r="B113" t="s">
        <v>203</v>
      </c>
      <c r="C113" s="8">
        <v>0.174828850154648</v>
      </c>
      <c r="D113" s="11">
        <v>0.13915138352543899</v>
      </c>
      <c r="E113" s="11">
        <v>0.21734425538948901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0.30179054608598299</v>
      </c>
      <c r="D114" s="11">
        <v>0.23765348754462701</v>
      </c>
      <c r="E114" s="11">
        <v>0.37472847145402199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0.19521851226572301</v>
      </c>
      <c r="D115" s="11">
        <v>0.11762383689021</v>
      </c>
      <c r="E115" s="11">
        <v>0.30623599216150199</v>
      </c>
      <c r="F115" s="15" t="s">
        <v>345</v>
      </c>
    </row>
    <row r="116" spans="1:6" x14ac:dyDescent="0.25">
      <c r="A116" s="12" t="s">
        <v>201</v>
      </c>
      <c r="B116" t="s">
        <v>206</v>
      </c>
      <c r="C116" s="8">
        <v>7.1278932277324E-2</v>
      </c>
      <c r="D116" s="11">
        <v>2.33124107540627E-2</v>
      </c>
      <c r="E116" s="11">
        <v>0.19793764244651399</v>
      </c>
      <c r="F116" s="15" t="s">
        <v>346</v>
      </c>
    </row>
    <row r="117" spans="1:6" x14ac:dyDescent="0.25">
      <c r="A117" s="12" t="s">
        <v>201</v>
      </c>
      <c r="B117" t="s">
        <v>207</v>
      </c>
      <c r="C117" s="8">
        <v>0.12768148786285</v>
      </c>
      <c r="D117" s="11">
        <v>4.92503751670543E-2</v>
      </c>
      <c r="E117" s="11">
        <v>0.29257762161619599</v>
      </c>
      <c r="F117" s="15" t="s">
        <v>345</v>
      </c>
    </row>
    <row r="118" spans="1:6" x14ac:dyDescent="0.25">
      <c r="A118" s="12" t="s">
        <v>201</v>
      </c>
      <c r="B118" t="s">
        <v>208</v>
      </c>
      <c r="C118" s="8">
        <v>0.116487892799022</v>
      </c>
      <c r="D118" s="11">
        <v>6.18407389970098E-2</v>
      </c>
      <c r="E118" s="11">
        <v>0.20868371925299001</v>
      </c>
      <c r="F118" s="15" t="s">
        <v>345</v>
      </c>
    </row>
    <row r="119" spans="1:6" x14ac:dyDescent="0.25">
      <c r="A119" s="12" t="s">
        <v>201</v>
      </c>
      <c r="B119" t="s">
        <v>209</v>
      </c>
      <c r="C119" s="8">
        <v>0.104342580829069</v>
      </c>
      <c r="D119" s="11">
        <v>4.9460646095629598E-2</v>
      </c>
      <c r="E119" s="11">
        <v>0.20686866758696801</v>
      </c>
      <c r="F119" s="15" t="s">
        <v>345</v>
      </c>
    </row>
    <row r="120" spans="1:6" x14ac:dyDescent="0.25">
      <c r="A120" s="28" t="s">
        <v>210</v>
      </c>
      <c r="B120" s="30" t="s">
        <v>106</v>
      </c>
      <c r="C120" s="26">
        <v>0.17064870154084899</v>
      </c>
      <c r="D120" s="27">
        <v>0.15272250708660001</v>
      </c>
      <c r="E120" s="27">
        <v>0.19020666874087599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0.27227764556004502</v>
      </c>
      <c r="D121" s="11">
        <v>0.19460218047945399</v>
      </c>
      <c r="E121" s="11">
        <v>0.36683576112291399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0.13954706866963801</v>
      </c>
      <c r="D122" s="11">
        <v>0.10303154253254</v>
      </c>
      <c r="E122" s="11">
        <v>0.18631592771972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0.154495750694879</v>
      </c>
      <c r="D123" s="11">
        <v>0.11207357820550801</v>
      </c>
      <c r="E123" s="11">
        <v>0.209192461701008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8.9319253634946694E-2</v>
      </c>
      <c r="D124" s="11">
        <v>5.6402944180149801E-2</v>
      </c>
      <c r="E124" s="11">
        <v>0.13862317648473099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0.17727186546809301</v>
      </c>
      <c r="D125" s="11">
        <v>0.10024842095803201</v>
      </c>
      <c r="E125" s="11">
        <v>0.29412876193340998</v>
      </c>
      <c r="F125" s="15" t="s">
        <v>345</v>
      </c>
    </row>
    <row r="126" spans="1:6" x14ac:dyDescent="0.25">
      <c r="A126" s="12" t="s">
        <v>210</v>
      </c>
      <c r="B126" t="s">
        <v>216</v>
      </c>
      <c r="C126" s="8">
        <v>0.25606043042179</v>
      </c>
      <c r="D126" s="11">
        <v>0.199911275749662</v>
      </c>
      <c r="E126" s="11">
        <v>0.32164033229487399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0.12966719363690299</v>
      </c>
      <c r="D127" s="11">
        <v>7.0204656729813797E-2</v>
      </c>
      <c r="E127" s="11">
        <v>0.22718776963935999</v>
      </c>
      <c r="F127" s="15" t="s">
        <v>345</v>
      </c>
    </row>
    <row r="128" spans="1:6" x14ac:dyDescent="0.25">
      <c r="A128" s="12" t="s">
        <v>210</v>
      </c>
      <c r="B128" t="s">
        <v>218</v>
      </c>
      <c r="C128" s="8">
        <v>0.20820215664529501</v>
      </c>
      <c r="D128" s="11">
        <v>0.159068758353861</v>
      </c>
      <c r="E128" s="11">
        <v>0.26768107710246902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0.16926451500556</v>
      </c>
      <c r="D129" s="11">
        <v>0.12171719859988001</v>
      </c>
      <c r="E129" s="11">
        <v>0.23051079988894099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0.12206105921030699</v>
      </c>
      <c r="D130" s="11">
        <v>8.4705656828980805E-2</v>
      </c>
      <c r="E130" s="11">
        <v>0.172780514653605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0.22350409210915201</v>
      </c>
      <c r="D131" s="11">
        <v>0.15939453454264099</v>
      </c>
      <c r="E131" s="11">
        <v>0.30407164840447198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0.176966294693538</v>
      </c>
      <c r="D132" s="27">
        <v>0.15150098091043701</v>
      </c>
      <c r="E132" s="27">
        <v>0.20567443526385601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0.25517116388931899</v>
      </c>
      <c r="D133" s="11">
        <v>0.17451622863288699</v>
      </c>
      <c r="E133" s="11">
        <v>0.356981871791482</v>
      </c>
      <c r="F133" s="15" t="s">
        <v>345</v>
      </c>
    </row>
    <row r="134" spans="1:6" x14ac:dyDescent="0.25">
      <c r="A134" s="12" t="s">
        <v>222</v>
      </c>
      <c r="B134" t="s">
        <v>224</v>
      </c>
      <c r="C134" s="8">
        <v>0.13152501357481899</v>
      </c>
      <c r="D134" s="11">
        <v>5.4954031946117601E-2</v>
      </c>
      <c r="E134" s="11">
        <v>0.28285433111195701</v>
      </c>
      <c r="F134" s="15" t="s">
        <v>346</v>
      </c>
    </row>
    <row r="135" spans="1:6" x14ac:dyDescent="0.25">
      <c r="A135" s="12" t="s">
        <v>222</v>
      </c>
      <c r="B135" t="s">
        <v>225</v>
      </c>
      <c r="C135" s="8">
        <v>7.80364895625483E-2</v>
      </c>
      <c r="D135" s="11">
        <v>3.6262565666907602E-2</v>
      </c>
      <c r="E135" s="11">
        <v>0.15994662012848501</v>
      </c>
      <c r="F135" s="15" t="s">
        <v>345</v>
      </c>
    </row>
    <row r="136" spans="1:6" x14ac:dyDescent="0.25">
      <c r="A136" s="12" t="s">
        <v>222</v>
      </c>
      <c r="B136" t="s">
        <v>226</v>
      </c>
      <c r="C136" s="8">
        <v>0.25814176238355202</v>
      </c>
      <c r="D136" s="11">
        <v>0.132567225587187</v>
      </c>
      <c r="E136" s="11">
        <v>0.44204900127626101</v>
      </c>
      <c r="F136" s="15" t="s">
        <v>345</v>
      </c>
    </row>
    <row r="137" spans="1:6" x14ac:dyDescent="0.25">
      <c r="A137" s="12" t="s">
        <v>222</v>
      </c>
      <c r="B137" t="s">
        <v>227</v>
      </c>
      <c r="C137" s="8">
        <v>0.10663524023304299</v>
      </c>
      <c r="D137" s="11">
        <v>4.9499311522787699E-2</v>
      </c>
      <c r="E137" s="11">
        <v>0.21481676214600401</v>
      </c>
      <c r="F137" s="15" t="s">
        <v>345</v>
      </c>
    </row>
    <row r="138" spans="1:6" x14ac:dyDescent="0.25">
      <c r="A138" s="12" t="s">
        <v>222</v>
      </c>
      <c r="B138" t="s">
        <v>228</v>
      </c>
      <c r="C138" s="8">
        <v>0.16083583909273799</v>
      </c>
      <c r="D138" s="11">
        <v>0.102699203138919</v>
      </c>
      <c r="E138" s="11">
        <v>0.24297136338481601</v>
      </c>
      <c r="F138" s="15" t="s">
        <v>345</v>
      </c>
    </row>
    <row r="139" spans="1:6" x14ac:dyDescent="0.25">
      <c r="A139" s="12" t="s">
        <v>222</v>
      </c>
      <c r="B139" t="s">
        <v>229</v>
      </c>
      <c r="C139" s="8">
        <v>0.20424852975764499</v>
      </c>
      <c r="D139" s="11">
        <v>0.119294025492768</v>
      </c>
      <c r="E139" s="11">
        <v>0.32722428825163102</v>
      </c>
      <c r="F139" s="15" t="s">
        <v>345</v>
      </c>
    </row>
    <row r="140" spans="1:6" x14ac:dyDescent="0.25">
      <c r="A140" s="12" t="s">
        <v>222</v>
      </c>
      <c r="B140" t="s">
        <v>230</v>
      </c>
      <c r="C140" s="8">
        <v>0.218825586990744</v>
      </c>
      <c r="D140" s="11">
        <v>9.9348192045629197E-2</v>
      </c>
      <c r="E140" s="11">
        <v>0.41567371592535002</v>
      </c>
      <c r="F140" s="15" t="s">
        <v>346</v>
      </c>
    </row>
    <row r="141" spans="1:6" x14ac:dyDescent="0.25">
      <c r="A141" s="12" t="s">
        <v>222</v>
      </c>
      <c r="B141" t="s">
        <v>231</v>
      </c>
      <c r="C141" s="8">
        <v>0.173838986377535</v>
      </c>
      <c r="D141" s="11">
        <v>0.13673726557815599</v>
      </c>
      <c r="E141" s="11">
        <v>0.21846013852641599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0.211101936758469</v>
      </c>
      <c r="D142" s="11">
        <v>0.100002680029151</v>
      </c>
      <c r="E142" s="11">
        <v>0.391884620527373</v>
      </c>
      <c r="F142" s="15" t="s">
        <v>346</v>
      </c>
    </row>
    <row r="143" spans="1:6" x14ac:dyDescent="0.25">
      <c r="A143" s="12" t="s">
        <v>222</v>
      </c>
      <c r="B143" t="s">
        <v>233</v>
      </c>
      <c r="C143" s="8">
        <v>0.33021232324566002</v>
      </c>
      <c r="D143" s="11">
        <v>0.19301687737001599</v>
      </c>
      <c r="E143" s="11">
        <v>0.50401873866568003</v>
      </c>
      <c r="F143" s="15" t="s">
        <v>346</v>
      </c>
    </row>
    <row r="144" spans="1:6" x14ac:dyDescent="0.25">
      <c r="A144" s="12" t="s">
        <v>222</v>
      </c>
      <c r="B144" t="s">
        <v>234</v>
      </c>
      <c r="C144" s="8">
        <v>0.10443508551604699</v>
      </c>
      <c r="D144" s="11">
        <v>5.5063427756279301E-2</v>
      </c>
      <c r="E144" s="11">
        <v>0.18921085635367199</v>
      </c>
      <c r="F144" s="15" t="s">
        <v>345</v>
      </c>
    </row>
    <row r="145" spans="1:6" x14ac:dyDescent="0.25">
      <c r="A145" s="28" t="s">
        <v>235</v>
      </c>
      <c r="B145" s="30" t="s">
        <v>106</v>
      </c>
      <c r="C145" s="26">
        <v>8.8846108263481605E-2</v>
      </c>
      <c r="D145" s="27">
        <v>6.0895305120656398E-2</v>
      </c>
      <c r="E145" s="27">
        <v>0.12787927290380299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0.17405474792390899</v>
      </c>
      <c r="D146" s="11">
        <v>9.0242643463720601E-2</v>
      </c>
      <c r="E146" s="11">
        <v>0.30924713738933501</v>
      </c>
      <c r="F146" s="15" t="s">
        <v>345</v>
      </c>
    </row>
    <row r="147" spans="1:6" x14ac:dyDescent="0.25">
      <c r="A147" s="12" t="s">
        <v>235</v>
      </c>
      <c r="B147" t="s">
        <v>237</v>
      </c>
      <c r="C147" s="8">
        <v>6.4332497067052699E-2</v>
      </c>
      <c r="D147" s="11">
        <v>2.8714291342682299E-2</v>
      </c>
      <c r="E147" s="11">
        <v>0.13786168110529701</v>
      </c>
      <c r="F147" s="15" t="s">
        <v>346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346</v>
      </c>
    </row>
    <row r="149" spans="1:6" x14ac:dyDescent="0.25">
      <c r="A149" s="12" t="s">
        <v>235</v>
      </c>
      <c r="B149" t="s">
        <v>239</v>
      </c>
      <c r="C149" s="8">
        <v>0.11709192292554201</v>
      </c>
      <c r="D149" s="11">
        <v>6.00362541960031E-2</v>
      </c>
      <c r="E149" s="11">
        <v>0.21591528971439</v>
      </c>
      <c r="F149" s="15" t="s">
        <v>345</v>
      </c>
    </row>
    <row r="150" spans="1:6" x14ac:dyDescent="0.25">
      <c r="A150" s="12" t="s">
        <v>235</v>
      </c>
      <c r="B150" t="s">
        <v>240</v>
      </c>
      <c r="C150" s="8">
        <v>8.2137544904514498E-2</v>
      </c>
      <c r="D150" s="11">
        <v>5.1391214839411101E-2</v>
      </c>
      <c r="E150" s="11">
        <v>0.12878152379360899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0.18692894273718999</v>
      </c>
      <c r="D151" s="27">
        <v>0.16108188032050599</v>
      </c>
      <c r="E151" s="27">
        <v>0.21585626448430301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0.124725312077433</v>
      </c>
      <c r="D152" s="11">
        <v>7.11977036162183E-2</v>
      </c>
      <c r="E152" s="11">
        <v>0.20942206712575501</v>
      </c>
      <c r="F152" s="15" t="s">
        <v>345</v>
      </c>
    </row>
    <row r="153" spans="1:6" x14ac:dyDescent="0.25">
      <c r="A153" s="12" t="s">
        <v>241</v>
      </c>
      <c r="B153" t="s">
        <v>243</v>
      </c>
      <c r="C153" s="8">
        <v>5.8460682629149698E-2</v>
      </c>
      <c r="D153" s="11">
        <v>1.2058443832106899E-2</v>
      </c>
      <c r="E153" s="11">
        <v>0.24003913839437199</v>
      </c>
      <c r="F153" s="15" t="s">
        <v>346</v>
      </c>
    </row>
    <row r="154" spans="1:6" x14ac:dyDescent="0.25">
      <c r="A154" s="12" t="s">
        <v>241</v>
      </c>
      <c r="B154" t="s">
        <v>244</v>
      </c>
      <c r="C154" s="8">
        <v>0.164378584808616</v>
      </c>
      <c r="D154" s="11">
        <v>9.4967755066168794E-2</v>
      </c>
      <c r="E154" s="11">
        <v>0.26941872161913999</v>
      </c>
      <c r="F154" s="15" t="s">
        <v>345</v>
      </c>
    </row>
    <row r="155" spans="1:6" x14ac:dyDescent="0.25">
      <c r="A155" s="12" t="s">
        <v>241</v>
      </c>
      <c r="B155" t="s">
        <v>245</v>
      </c>
      <c r="C155" s="8">
        <v>8.0241526866075802E-2</v>
      </c>
      <c r="D155" s="11">
        <v>5.4130801406215297E-2</v>
      </c>
      <c r="E155" s="11">
        <v>0.117384069457625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0.27409699445313901</v>
      </c>
      <c r="D156" s="11">
        <v>0.22819016435228701</v>
      </c>
      <c r="E156" s="11">
        <v>0.32534618865667198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0.13101608945566201</v>
      </c>
      <c r="D157" s="11">
        <v>8.1589995475535707E-2</v>
      </c>
      <c r="E157" s="11">
        <v>0.20374152739253201</v>
      </c>
      <c r="F157" s="15" t="s">
        <v>345</v>
      </c>
    </row>
    <row r="158" spans="1:6" x14ac:dyDescent="0.25">
      <c r="A158" s="12" t="s">
        <v>241</v>
      </c>
      <c r="B158" t="s">
        <v>248</v>
      </c>
      <c r="C158" s="8">
        <v>0.22963016070578399</v>
      </c>
      <c r="D158" s="11">
        <v>5.9968158596373902E-2</v>
      </c>
      <c r="E158" s="11">
        <v>0.582075320463049</v>
      </c>
      <c r="F158" s="15" t="s">
        <v>346</v>
      </c>
    </row>
    <row r="159" spans="1:6" x14ac:dyDescent="0.25">
      <c r="A159" s="28" t="s">
        <v>249</v>
      </c>
      <c r="B159" s="30" t="s">
        <v>106</v>
      </c>
      <c r="C159" s="26">
        <v>2.5708067486448698E-2</v>
      </c>
      <c r="D159" s="27">
        <v>1.14638046274304E-2</v>
      </c>
      <c r="E159" s="27">
        <v>5.6637374843346799E-2</v>
      </c>
      <c r="F159" s="29" t="s">
        <v>345</v>
      </c>
    </row>
    <row r="160" spans="1:6" x14ac:dyDescent="0.25">
      <c r="A160" s="12" t="s">
        <v>249</v>
      </c>
      <c r="B160" t="s">
        <v>249</v>
      </c>
      <c r="C160" s="8">
        <v>0</v>
      </c>
      <c r="D160" s="11"/>
      <c r="E160" s="11"/>
      <c r="F160" s="15">
        <v>4</v>
      </c>
    </row>
    <row r="161" spans="1:6" x14ac:dyDescent="0.25">
      <c r="A161" s="12" t="s">
        <v>249</v>
      </c>
      <c r="B161" t="s">
        <v>250</v>
      </c>
      <c r="C161" s="8">
        <v>2.79577190319154E-2</v>
      </c>
      <c r="D161" s="11">
        <v>1.2259842726272801E-2</v>
      </c>
      <c r="E161" s="11">
        <v>6.2484112848771603E-2</v>
      </c>
      <c r="F161" s="15" t="s">
        <v>345</v>
      </c>
    </row>
    <row r="162" spans="1:6" x14ac:dyDescent="0.25">
      <c r="A162" s="28" t="s">
        <v>251</v>
      </c>
      <c r="B162" s="30" t="s">
        <v>106</v>
      </c>
      <c r="C162" s="26">
        <v>3.6825854678422899E-2</v>
      </c>
      <c r="D162" s="27">
        <v>2.4035817249903699E-2</v>
      </c>
      <c r="E162" s="27">
        <v>5.6031046608820897E-2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5.5307699121945303E-2</v>
      </c>
      <c r="D163" s="11">
        <v>2.7539273686677E-2</v>
      </c>
      <c r="E163" s="11">
        <v>0.107966979399079</v>
      </c>
      <c r="F163" s="15" t="s">
        <v>345</v>
      </c>
    </row>
    <row r="164" spans="1:6" x14ac:dyDescent="0.25">
      <c r="A164" s="13" t="s">
        <v>251</v>
      </c>
      <c r="B164" s="2" t="s">
        <v>253</v>
      </c>
      <c r="C164" s="9">
        <v>3.5201918281732601E-2</v>
      </c>
      <c r="D164" s="10">
        <v>2.2042395103343E-2</v>
      </c>
      <c r="E164" s="10">
        <v>5.5769781011719699E-2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7" workbookViewId="0">
      <selection activeCell="H8" sqref="H8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52</v>
      </c>
    </row>
    <row r="3" spans="1:6" x14ac:dyDescent="0.25">
      <c r="A3" s="1" t="s">
        <v>302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0.651721859075305</v>
      </c>
      <c r="D12" s="23">
        <v>0.64547000989636305</v>
      </c>
      <c r="E12" s="23">
        <v>0.65792188890942105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0.65276084810316404</v>
      </c>
      <c r="D13" s="27">
        <v>0.62198507919378498</v>
      </c>
      <c r="E13" s="27">
        <v>0.68231080184897897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0.64964935759848297</v>
      </c>
      <c r="D14" s="11">
        <v>0.61889765680820696</v>
      </c>
      <c r="E14" s="11">
        <v>0.67920584650330795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0.74586481494587697</v>
      </c>
      <c r="D15" s="27">
        <v>0.71834069353658103</v>
      </c>
      <c r="E15" s="27">
        <v>0.77155461410442205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0.79659839122116705</v>
      </c>
      <c r="D16" s="11">
        <v>0.75336354204108902</v>
      </c>
      <c r="E16" s="11">
        <v>0.83392500818292803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0.718751985611642</v>
      </c>
      <c r="D17" s="11">
        <v>0.68269847249724902</v>
      </c>
      <c r="E17" s="11">
        <v>0.75219587526389298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0.721751458450832</v>
      </c>
      <c r="D18" s="11">
        <v>0.60895757204689105</v>
      </c>
      <c r="E18" s="11">
        <v>0.81205209172583803</v>
      </c>
      <c r="F18" s="15" t="s">
        <v>345</v>
      </c>
    </row>
    <row r="19" spans="1:6" x14ac:dyDescent="0.25">
      <c r="A19" s="28" t="s">
        <v>113</v>
      </c>
      <c r="B19" s="30" t="s">
        <v>106</v>
      </c>
      <c r="C19" s="26">
        <v>0.701311228367968</v>
      </c>
      <c r="D19" s="27">
        <v>0.67089257336801</v>
      </c>
      <c r="E19" s="27">
        <v>0.73004964407962403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0.68256067386146502</v>
      </c>
      <c r="D20" s="11">
        <v>0.64462740340053204</v>
      </c>
      <c r="E20" s="11">
        <v>0.71821483210153803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0.78412908347858901</v>
      </c>
      <c r="D21" s="11">
        <v>0.72385132552333098</v>
      </c>
      <c r="E21" s="11">
        <v>0.83426202358175505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0.45946836043739198</v>
      </c>
      <c r="D22" s="11">
        <v>0.38050373536698701</v>
      </c>
      <c r="E22" s="11">
        <v>0.54052205471894099</v>
      </c>
      <c r="F22" s="15">
        <v>4</v>
      </c>
    </row>
    <row r="23" spans="1:6" x14ac:dyDescent="0.25">
      <c r="A23" s="28" t="s">
        <v>116</v>
      </c>
      <c r="B23" s="30" t="s">
        <v>106</v>
      </c>
      <c r="C23" s="26">
        <v>0.72868796432983596</v>
      </c>
      <c r="D23" s="27">
        <v>0.69370092006096296</v>
      </c>
      <c r="E23" s="27">
        <v>0.76105516679924801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0.63801452740644804</v>
      </c>
      <c r="D24" s="11">
        <v>0.55709567019790696</v>
      </c>
      <c r="E24" s="11">
        <v>0.71179763245266003</v>
      </c>
      <c r="F24" s="15">
        <v>4</v>
      </c>
    </row>
    <row r="25" spans="1:6" x14ac:dyDescent="0.25">
      <c r="A25" s="12" t="s">
        <v>116</v>
      </c>
      <c r="B25" t="s">
        <v>118</v>
      </c>
      <c r="C25" s="8">
        <v>0.74839807891758103</v>
      </c>
      <c r="D25" s="11">
        <v>0.706606034330854</v>
      </c>
      <c r="E25" s="11">
        <v>0.78603969023140297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0.68928493199687901</v>
      </c>
      <c r="D26" s="11">
        <v>0.60951842789190003</v>
      </c>
      <c r="E26" s="11">
        <v>0.75919449650633997</v>
      </c>
      <c r="F26" s="15">
        <v>4</v>
      </c>
    </row>
    <row r="27" spans="1:6" x14ac:dyDescent="0.25">
      <c r="A27" s="28" t="s">
        <v>120</v>
      </c>
      <c r="B27" s="30" t="s">
        <v>106</v>
      </c>
      <c r="C27" s="26">
        <v>0.67498493823428196</v>
      </c>
      <c r="D27" s="27">
        <v>0.64591828547212704</v>
      </c>
      <c r="E27" s="27">
        <v>0.70276352457751401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0.624362646800522</v>
      </c>
      <c r="D28" s="11">
        <v>0.56623186012166504</v>
      </c>
      <c r="E28" s="11">
        <v>0.67911787189081596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0.73483851903314301</v>
      </c>
      <c r="D29" s="11">
        <v>0.67094233130054703</v>
      </c>
      <c r="E29" s="11">
        <v>0.79020696125025502</v>
      </c>
      <c r="F29" s="15">
        <v>4</v>
      </c>
    </row>
    <row r="30" spans="1:6" x14ac:dyDescent="0.25">
      <c r="A30" s="12" t="s">
        <v>120</v>
      </c>
      <c r="B30" t="s">
        <v>122</v>
      </c>
      <c r="C30" s="8">
        <v>0.69599133045957395</v>
      </c>
      <c r="D30" s="11">
        <v>0.65116640063396902</v>
      </c>
      <c r="E30" s="11">
        <v>0.73737932715729104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0.68259984490657399</v>
      </c>
      <c r="D31" s="11">
        <v>0.60605818173246295</v>
      </c>
      <c r="E31" s="11">
        <v>0.75039466228581198</v>
      </c>
      <c r="F31" s="15">
        <v>4</v>
      </c>
    </row>
    <row r="32" spans="1:6" x14ac:dyDescent="0.25">
      <c r="A32" s="12" t="s">
        <v>120</v>
      </c>
      <c r="B32" t="s">
        <v>124</v>
      </c>
      <c r="C32" s="8">
        <v>0.73607115448757199</v>
      </c>
      <c r="D32" s="11">
        <v>0.68391237852544495</v>
      </c>
      <c r="E32" s="11">
        <v>0.78236195431893696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0.65848842377921402</v>
      </c>
      <c r="D33" s="27">
        <v>0.64297566226906699</v>
      </c>
      <c r="E33" s="27">
        <v>0.67366924621082203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0.50808521073777801</v>
      </c>
      <c r="D34" s="11">
        <v>0.44166165811334801</v>
      </c>
      <c r="E34" s="11">
        <v>0.57422452890878795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0.604423001169201</v>
      </c>
      <c r="D35" s="11">
        <v>0.54732618663624399</v>
      </c>
      <c r="E35" s="11">
        <v>0.65880749450174803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0.51881008142815799</v>
      </c>
      <c r="D36" s="11">
        <v>0.44638697322715798</v>
      </c>
      <c r="E36" s="11">
        <v>0.59045131706834397</v>
      </c>
      <c r="F36" s="15">
        <v>4</v>
      </c>
    </row>
    <row r="37" spans="1:6" x14ac:dyDescent="0.25">
      <c r="A37" s="12" t="s">
        <v>125</v>
      </c>
      <c r="B37" t="s">
        <v>129</v>
      </c>
      <c r="C37" s="8">
        <v>0.55508278747666095</v>
      </c>
      <c r="D37" s="11">
        <v>0.49190537594691502</v>
      </c>
      <c r="E37" s="11">
        <v>0.61652853900400195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0.63833970872606205</v>
      </c>
      <c r="D38" s="11">
        <v>0.58480139228668204</v>
      </c>
      <c r="E38" s="11">
        <v>0.68864993857673096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0.62171381754533905</v>
      </c>
      <c r="D39" s="11">
        <v>0.56698761701380795</v>
      </c>
      <c r="E39" s="11">
        <v>0.67350628382407696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0.68214697648381994</v>
      </c>
      <c r="D40" s="11">
        <v>0.64163343275955698</v>
      </c>
      <c r="E40" s="11">
        <v>0.72007856379589497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0.51083103506159699</v>
      </c>
      <c r="D41" s="11">
        <v>0.43637761191871599</v>
      </c>
      <c r="E41" s="11">
        <v>0.58480699591951801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0.73827450855047905</v>
      </c>
      <c r="D42" s="11">
        <v>0.68463801588190998</v>
      </c>
      <c r="E42" s="11">
        <v>0.785644726444644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0.70653972678003196</v>
      </c>
      <c r="D43" s="11">
        <v>0.66629659977175004</v>
      </c>
      <c r="E43" s="11">
        <v>0.74379584173869495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0.63250268273476995</v>
      </c>
      <c r="D44" s="11">
        <v>0.59090810191666798</v>
      </c>
      <c r="E44" s="11">
        <v>0.672214090806452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0.68137178246354502</v>
      </c>
      <c r="D45" s="11">
        <v>0.64616765747090299</v>
      </c>
      <c r="E45" s="11">
        <v>0.71462023410425202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0.67311222245791502</v>
      </c>
      <c r="D46" s="27">
        <v>0.66217899844991002</v>
      </c>
      <c r="E46" s="27">
        <v>0.68386053656551904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0.593543846004151</v>
      </c>
      <c r="D47" s="11">
        <v>0.51160424060442899</v>
      </c>
      <c r="E47" s="11">
        <v>0.670587793081864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0.68526647694850895</v>
      </c>
      <c r="D48" s="11">
        <v>0.62479636730132204</v>
      </c>
      <c r="E48" s="11">
        <v>0.74004568763439205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0.69256876329361805</v>
      </c>
      <c r="D49" s="11">
        <v>0.60191458269432896</v>
      </c>
      <c r="E49" s="11">
        <v>0.77045165194609799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0.67998431804227499</v>
      </c>
      <c r="D50" s="11">
        <v>0.61548174155333002</v>
      </c>
      <c r="E50" s="11">
        <v>0.738267930708844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0.57360783755085698</v>
      </c>
      <c r="D51" s="11">
        <v>0.51403559706283497</v>
      </c>
      <c r="E51" s="11">
        <v>0.63111793951081196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0.66515481413274202</v>
      </c>
      <c r="D52" s="11">
        <v>0.58659809010448904</v>
      </c>
      <c r="E52" s="11">
        <v>0.73551441996771805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0.75149943034231004</v>
      </c>
      <c r="D53" s="11">
        <v>0.69268426011495299</v>
      </c>
      <c r="E53" s="11">
        <v>0.80227147308595403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0.62528872656772705</v>
      </c>
      <c r="D54" s="11">
        <v>0.52724085085662198</v>
      </c>
      <c r="E54" s="11">
        <v>0.71403121555493598</v>
      </c>
      <c r="F54" s="15">
        <v>4</v>
      </c>
    </row>
    <row r="55" spans="1:6" x14ac:dyDescent="0.25">
      <c r="A55" s="12" t="s">
        <v>137</v>
      </c>
      <c r="B55" t="s">
        <v>146</v>
      </c>
      <c r="C55" s="8">
        <v>0.74001744895027299</v>
      </c>
      <c r="D55" s="11">
        <v>0.664056126794215</v>
      </c>
      <c r="E55" s="11">
        <v>0.80387568593068504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0.711309779102966</v>
      </c>
      <c r="D56" s="11">
        <v>0.62582126535082805</v>
      </c>
      <c r="E56" s="11">
        <v>0.78400775455025895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0.70154940548707201</v>
      </c>
      <c r="D57" s="11">
        <v>0.64982994137286298</v>
      </c>
      <c r="E57" s="11">
        <v>0.74858542501425995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0.66686775766723105</v>
      </c>
      <c r="D58" s="11">
        <v>0.60836330050913701</v>
      </c>
      <c r="E58" s="11">
        <v>0.72064571852691495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0.63726361152896904</v>
      </c>
      <c r="D59" s="11">
        <v>0.53829421713713599</v>
      </c>
      <c r="E59" s="11">
        <v>0.72582386398395604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0.67197717526922396</v>
      </c>
      <c r="D60" s="11">
        <v>0.604940279539676</v>
      </c>
      <c r="E60" s="11">
        <v>0.73266569473686605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0.71691458534834696</v>
      </c>
      <c r="D61" s="11">
        <v>0.65629420966566798</v>
      </c>
      <c r="E61" s="11">
        <v>0.77058067688922505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0.592290610958772</v>
      </c>
      <c r="D62" s="11">
        <v>0.53251357816193001</v>
      </c>
      <c r="E62" s="11">
        <v>0.64945568060096204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0.58481012809349997</v>
      </c>
      <c r="D63" s="11">
        <v>0.50185882179456098</v>
      </c>
      <c r="E63" s="11">
        <v>0.663217854499627</v>
      </c>
      <c r="F63" s="15">
        <v>4</v>
      </c>
    </row>
    <row r="64" spans="1:6" x14ac:dyDescent="0.25">
      <c r="A64" s="12" t="s">
        <v>137</v>
      </c>
      <c r="B64" t="s">
        <v>155</v>
      </c>
      <c r="C64" s="8">
        <v>0.60751333896111903</v>
      </c>
      <c r="D64" s="11">
        <v>0.54581085261950102</v>
      </c>
      <c r="E64" s="11">
        <v>0.66596345726212203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0.742389142398583</v>
      </c>
      <c r="D65" s="11">
        <v>0.67370740931763795</v>
      </c>
      <c r="E65" s="11">
        <v>0.80088669025300696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0.62286979358283801</v>
      </c>
      <c r="D66" s="11">
        <v>0.56432367233527503</v>
      </c>
      <c r="E66" s="11">
        <v>0.67803708496175896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0.66342403213508505</v>
      </c>
      <c r="D67" s="11">
        <v>0.60339004373695004</v>
      </c>
      <c r="E67" s="11">
        <v>0.71860863479151404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0.67236637329132198</v>
      </c>
      <c r="D68" s="11">
        <v>0.61180462831444005</v>
      </c>
      <c r="E68" s="11">
        <v>0.727685350651331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0.74569176526773995</v>
      </c>
      <c r="D69" s="11">
        <v>0.68602716523951601</v>
      </c>
      <c r="E69" s="11">
        <v>0.79736719535342704</v>
      </c>
      <c r="F69" s="15">
        <v>4</v>
      </c>
    </row>
    <row r="70" spans="1:6" x14ac:dyDescent="0.25">
      <c r="A70" s="12" t="s">
        <v>137</v>
      </c>
      <c r="B70" t="s">
        <v>161</v>
      </c>
      <c r="C70" s="8">
        <v>0.57252939484721499</v>
      </c>
      <c r="D70" s="11">
        <v>0.51249063086436997</v>
      </c>
      <c r="E70" s="11">
        <v>0.63050507167689596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0.53471686078202496</v>
      </c>
      <c r="D71" s="11">
        <v>0.46548719688469498</v>
      </c>
      <c r="E71" s="11">
        <v>0.60263431608231399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0.77908981781412101</v>
      </c>
      <c r="D72" s="11">
        <v>0.71428251612795102</v>
      </c>
      <c r="E72" s="11">
        <v>0.83264153470367497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0.56922985823488603</v>
      </c>
      <c r="D73" s="11">
        <v>0.50517699192397003</v>
      </c>
      <c r="E73" s="11">
        <v>0.63104690377733896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0.63148159324911701</v>
      </c>
      <c r="D74" s="11">
        <v>0.58438477065835004</v>
      </c>
      <c r="E74" s="11">
        <v>0.67619862052272495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0.66055938175460505</v>
      </c>
      <c r="D75" s="11">
        <v>0.596637513629387</v>
      </c>
      <c r="E75" s="11">
        <v>0.71912023669610503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0.65095416298192099</v>
      </c>
      <c r="D76" s="11">
        <v>0.59923888845064499</v>
      </c>
      <c r="E76" s="11">
        <v>0.69934424057702804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0.56194875144620204</v>
      </c>
      <c r="D77" s="11">
        <v>0.48175299764327101</v>
      </c>
      <c r="E77" s="11">
        <v>0.63903308677390103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0.71846177090312302</v>
      </c>
      <c r="D78" s="11">
        <v>0.67681613821193598</v>
      </c>
      <c r="E78" s="11">
        <v>0.75667028861435703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0.65784494988195097</v>
      </c>
      <c r="D79" s="11">
        <v>0.59799858049185395</v>
      </c>
      <c r="E79" s="11">
        <v>0.71305700078982004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0.64020055409053001</v>
      </c>
      <c r="D80" s="11">
        <v>0.56968281478250204</v>
      </c>
      <c r="E80" s="11">
        <v>0.70514344350742597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0.688233009042299</v>
      </c>
      <c r="D81" s="11">
        <v>0.62255073499418601</v>
      </c>
      <c r="E81" s="11">
        <v>0.74712812994352795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0.69475799451030795</v>
      </c>
      <c r="D82" s="11">
        <v>0.60632179702841205</v>
      </c>
      <c r="E82" s="11">
        <v>0.77083644846625898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0.77244379112667105</v>
      </c>
      <c r="D83" s="11">
        <v>0.72979187111715405</v>
      </c>
      <c r="E83" s="11">
        <v>0.81011491772592903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0.73208318774648096</v>
      </c>
      <c r="D84" s="11">
        <v>0.67924812609048002</v>
      </c>
      <c r="E84" s="11">
        <v>0.77904617909890095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0.78589957150993495</v>
      </c>
      <c r="D85" s="11">
        <v>0.75314404508383104</v>
      </c>
      <c r="E85" s="11">
        <v>0.81537420601845101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0.73273370277014105</v>
      </c>
      <c r="D86" s="11">
        <v>0.65761119238418198</v>
      </c>
      <c r="E86" s="11">
        <v>0.79647497013447999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0.66704115523685303</v>
      </c>
      <c r="D87" s="11">
        <v>0.58503877042605701</v>
      </c>
      <c r="E87" s="11">
        <v>0.74003927165846894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0.69155808111483796</v>
      </c>
      <c r="D88" s="11">
        <v>0.63971269024222899</v>
      </c>
      <c r="E88" s="11">
        <v>0.73898694125194297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0.59229152029907794</v>
      </c>
      <c r="D89" s="27">
        <v>0.56574309313377003</v>
      </c>
      <c r="E89" s="27">
        <v>0.61831191668154895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0.44098853215459399</v>
      </c>
      <c r="D90" s="11">
        <v>0.36960604929514501</v>
      </c>
      <c r="E90" s="11">
        <v>0.51489684032283201</v>
      </c>
      <c r="F90" s="15">
        <v>4</v>
      </c>
    </row>
    <row r="91" spans="1:6" x14ac:dyDescent="0.25">
      <c r="A91" s="12" t="s">
        <v>180</v>
      </c>
      <c r="B91" t="s">
        <v>182</v>
      </c>
      <c r="C91" s="8">
        <v>0.77360865128868594</v>
      </c>
      <c r="D91" s="11">
        <v>0.651004168471501</v>
      </c>
      <c r="E91" s="11">
        <v>0.86225488359750502</v>
      </c>
      <c r="F91" s="15" t="s">
        <v>345</v>
      </c>
    </row>
    <row r="92" spans="1:6" x14ac:dyDescent="0.25">
      <c r="A92" s="12" t="s">
        <v>180</v>
      </c>
      <c r="B92" t="s">
        <v>183</v>
      </c>
      <c r="C92" s="8">
        <v>0.66870181944199503</v>
      </c>
      <c r="D92" s="11">
        <v>0.58562322041831705</v>
      </c>
      <c r="E92" s="11">
        <v>0.74244928368030305</v>
      </c>
      <c r="F92" s="15">
        <v>4</v>
      </c>
    </row>
    <row r="93" spans="1:6" x14ac:dyDescent="0.25">
      <c r="A93" s="12" t="s">
        <v>180</v>
      </c>
      <c r="B93" t="s">
        <v>184</v>
      </c>
      <c r="C93" s="8">
        <v>0.58112052096611699</v>
      </c>
      <c r="D93" s="11">
        <v>0.52752370928979897</v>
      </c>
      <c r="E93" s="11">
        <v>0.63286874586366804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0.60254934942642602</v>
      </c>
      <c r="D94" s="11">
        <v>0.51252582546330305</v>
      </c>
      <c r="E94" s="11">
        <v>0.68612904638352401</v>
      </c>
      <c r="F94" s="15">
        <v>4</v>
      </c>
    </row>
    <row r="95" spans="1:6" x14ac:dyDescent="0.25">
      <c r="A95" s="12" t="s">
        <v>180</v>
      </c>
      <c r="B95" t="s">
        <v>186</v>
      </c>
      <c r="C95" s="8">
        <v>0.44236391942027398</v>
      </c>
      <c r="D95" s="11">
        <v>0.35081443666529299</v>
      </c>
      <c r="E95" s="11">
        <v>0.53800501281755297</v>
      </c>
      <c r="F95" s="15">
        <v>4</v>
      </c>
    </row>
    <row r="96" spans="1:6" x14ac:dyDescent="0.25">
      <c r="A96" s="12" t="s">
        <v>180</v>
      </c>
      <c r="B96" t="s">
        <v>187</v>
      </c>
      <c r="C96" s="8">
        <v>0.62926943706162897</v>
      </c>
      <c r="D96" s="11">
        <v>0.57871474624475105</v>
      </c>
      <c r="E96" s="11">
        <v>0.67714200303696803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0.57823097987776995</v>
      </c>
      <c r="D97" s="11">
        <v>0.51327030226673598</v>
      </c>
      <c r="E97" s="11">
        <v>0.64059268742267805</v>
      </c>
      <c r="F97" s="15">
        <v>4</v>
      </c>
    </row>
    <row r="98" spans="1:6" x14ac:dyDescent="0.25">
      <c r="A98" s="12" t="s">
        <v>180</v>
      </c>
      <c r="B98" t="s">
        <v>189</v>
      </c>
      <c r="C98" s="8">
        <v>0.52294424068633505</v>
      </c>
      <c r="D98" s="11">
        <v>0.46911785537233902</v>
      </c>
      <c r="E98" s="11">
        <v>0.57624292145687706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0.45684269304945802</v>
      </c>
      <c r="D99" s="11">
        <v>0.35300824632540301</v>
      </c>
      <c r="E99" s="11">
        <v>0.56456805192573001</v>
      </c>
      <c r="F99" s="15">
        <v>4</v>
      </c>
    </row>
    <row r="100" spans="1:6" x14ac:dyDescent="0.25">
      <c r="A100" s="12" t="s">
        <v>180</v>
      </c>
      <c r="B100" t="s">
        <v>191</v>
      </c>
      <c r="C100" s="8">
        <v>0.48451377450615901</v>
      </c>
      <c r="D100" s="11">
        <v>0.40867969150871902</v>
      </c>
      <c r="E100" s="11">
        <v>0.56106777831813504</v>
      </c>
      <c r="F100" s="15">
        <v>4</v>
      </c>
    </row>
    <row r="101" spans="1:6" x14ac:dyDescent="0.25">
      <c r="A101" s="28" t="s">
        <v>192</v>
      </c>
      <c r="B101" s="30" t="s">
        <v>106</v>
      </c>
      <c r="C101" s="26">
        <v>0.60943019240138296</v>
      </c>
      <c r="D101" s="27">
        <v>0.58857479248496403</v>
      </c>
      <c r="E101" s="27">
        <v>0.62989318934757599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0.43981203983030698</v>
      </c>
      <c r="D102" s="11">
        <v>0.37371744002389101</v>
      </c>
      <c r="E102" s="11">
        <v>0.50811223929287097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0.52233287826389796</v>
      </c>
      <c r="D103" s="11">
        <v>0.44283679783761398</v>
      </c>
      <c r="E103" s="11">
        <v>0.60071349262953999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0.62619713683961198</v>
      </c>
      <c r="D104" s="11">
        <v>0.58114941796302899</v>
      </c>
      <c r="E104" s="11">
        <v>0.66915809542679705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0.62108860096862095</v>
      </c>
      <c r="D105" s="11">
        <v>0.56018082235414401</v>
      </c>
      <c r="E105" s="11">
        <v>0.678403969725906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0.57044703517501605</v>
      </c>
      <c r="D106" s="11">
        <v>0.49441198214519999</v>
      </c>
      <c r="E106" s="11">
        <v>0.64329712364395797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0.67030858423082995</v>
      </c>
      <c r="D107" s="11">
        <v>0.61222836234732003</v>
      </c>
      <c r="E107" s="11">
        <v>0.72361674416881006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0.62765943251315504</v>
      </c>
      <c r="D108" s="11">
        <v>0.54746579245038496</v>
      </c>
      <c r="E108" s="11">
        <v>0.70139318783261395</v>
      </c>
      <c r="F108" s="15">
        <v>4</v>
      </c>
    </row>
    <row r="109" spans="1:6" x14ac:dyDescent="0.25">
      <c r="A109" s="12" t="s">
        <v>192</v>
      </c>
      <c r="B109" t="s">
        <v>199</v>
      </c>
      <c r="C109" s="8">
        <v>0.58467052455412605</v>
      </c>
      <c r="D109" s="11">
        <v>0.51319504073108801</v>
      </c>
      <c r="E109" s="11">
        <v>0.65275251027657299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0.62162790194678197</v>
      </c>
      <c r="D110" s="11">
        <v>0.57911161410121104</v>
      </c>
      <c r="E110" s="11">
        <v>0.66235343657096801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0.57940757048409597</v>
      </c>
      <c r="D111" s="27">
        <v>0.54571096303912203</v>
      </c>
      <c r="E111" s="27">
        <v>0.61238010094256301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0.52806976194666599</v>
      </c>
      <c r="D112" s="11">
        <v>0.39551417250743098</v>
      </c>
      <c r="E112" s="11">
        <v>0.65678193628109605</v>
      </c>
      <c r="F112" s="15">
        <v>4</v>
      </c>
    </row>
    <row r="113" spans="1:6" x14ac:dyDescent="0.25">
      <c r="A113" s="12" t="s">
        <v>201</v>
      </c>
      <c r="B113" t="s">
        <v>203</v>
      </c>
      <c r="C113" s="8">
        <v>0.58392454421167495</v>
      </c>
      <c r="D113" s="11">
        <v>0.53168262386573895</v>
      </c>
      <c r="E113" s="11">
        <v>0.63434663731693297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0.66084933800343004</v>
      </c>
      <c r="D114" s="11">
        <v>0.59624612747126504</v>
      </c>
      <c r="E114" s="11">
        <v>0.71997040375641697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0.56834500118406905</v>
      </c>
      <c r="D115" s="11">
        <v>0.44955784482257699</v>
      </c>
      <c r="E115" s="11">
        <v>0.67975830465314102</v>
      </c>
      <c r="F115" s="15">
        <v>4</v>
      </c>
    </row>
    <row r="116" spans="1:6" x14ac:dyDescent="0.25">
      <c r="A116" s="12" t="s">
        <v>201</v>
      </c>
      <c r="B116" t="s">
        <v>206</v>
      </c>
      <c r="C116" s="8">
        <v>0.49022766944646701</v>
      </c>
      <c r="D116" s="11">
        <v>0.38402388962499601</v>
      </c>
      <c r="E116" s="11">
        <v>0.59732097055300104</v>
      </c>
      <c r="F116" s="15">
        <v>4</v>
      </c>
    </row>
    <row r="117" spans="1:6" x14ac:dyDescent="0.25">
      <c r="A117" s="12" t="s">
        <v>201</v>
      </c>
      <c r="B117" t="s">
        <v>207</v>
      </c>
      <c r="C117" s="8">
        <v>0.40632400689279102</v>
      </c>
      <c r="D117" s="11">
        <v>0.34336196271057101</v>
      </c>
      <c r="E117" s="11">
        <v>0.47252324050037597</v>
      </c>
      <c r="F117" s="15">
        <v>4</v>
      </c>
    </row>
    <row r="118" spans="1:6" x14ac:dyDescent="0.25">
      <c r="A118" s="12" t="s">
        <v>201</v>
      </c>
      <c r="B118" t="s">
        <v>208</v>
      </c>
      <c r="C118" s="8">
        <v>0.64231073053935295</v>
      </c>
      <c r="D118" s="11">
        <v>0.57197351037483701</v>
      </c>
      <c r="E118" s="11">
        <v>0.70701024052121098</v>
      </c>
      <c r="F118" s="15">
        <v>4</v>
      </c>
    </row>
    <row r="119" spans="1:6" x14ac:dyDescent="0.25">
      <c r="A119" s="12" t="s">
        <v>201</v>
      </c>
      <c r="B119" t="s">
        <v>209</v>
      </c>
      <c r="C119" s="8">
        <v>0.44647706935090298</v>
      </c>
      <c r="D119" s="11">
        <v>0.36933677806223802</v>
      </c>
      <c r="E119" s="11">
        <v>0.52628395364468905</v>
      </c>
      <c r="F119" s="15">
        <v>4</v>
      </c>
    </row>
    <row r="120" spans="1:6" x14ac:dyDescent="0.25">
      <c r="A120" s="28" t="s">
        <v>210</v>
      </c>
      <c r="B120" s="30" t="s">
        <v>106</v>
      </c>
      <c r="C120" s="26">
        <v>0.66409535354303495</v>
      </c>
      <c r="D120" s="27">
        <v>0.64685180287669897</v>
      </c>
      <c r="E120" s="27">
        <v>0.68091227266850696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0.55935112594044101</v>
      </c>
      <c r="D121" s="11">
        <v>0.487366260360237</v>
      </c>
      <c r="E121" s="11">
        <v>0.62892406901539299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0.67502709549820505</v>
      </c>
      <c r="D122" s="11">
        <v>0.63794759310109395</v>
      </c>
      <c r="E122" s="11">
        <v>0.71003517348871004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0.73373942421707905</v>
      </c>
      <c r="D123" s="11">
        <v>0.67976459175579096</v>
      </c>
      <c r="E123" s="11">
        <v>0.78154059179220003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0.65880941316867703</v>
      </c>
      <c r="D124" s="11">
        <v>0.59101820956615503</v>
      </c>
      <c r="E124" s="11">
        <v>0.72067452282931799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0.58101497747727404</v>
      </c>
      <c r="D125" s="11">
        <v>0.51616069948599097</v>
      </c>
      <c r="E125" s="11">
        <v>0.643185561081275</v>
      </c>
      <c r="F125" s="15">
        <v>4</v>
      </c>
    </row>
    <row r="126" spans="1:6" x14ac:dyDescent="0.25">
      <c r="A126" s="12" t="s">
        <v>210</v>
      </c>
      <c r="B126" t="s">
        <v>216</v>
      </c>
      <c r="C126" s="8">
        <v>0.76868411010456805</v>
      </c>
      <c r="D126" s="11">
        <v>0.71329631196918997</v>
      </c>
      <c r="E126" s="11">
        <v>0.81612989910818301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0.67776366627951701</v>
      </c>
      <c r="D127" s="11">
        <v>0.61486128495995096</v>
      </c>
      <c r="E127" s="11">
        <v>0.73482331044291604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0.60037021505444599</v>
      </c>
      <c r="D128" s="11">
        <v>0.55069017335074399</v>
      </c>
      <c r="E128" s="11">
        <v>0.64806765764147101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0.66894998186699695</v>
      </c>
      <c r="D129" s="11">
        <v>0.62019558229389204</v>
      </c>
      <c r="E129" s="11">
        <v>0.714328660477485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0.58776960391891298</v>
      </c>
      <c r="D130" s="11">
        <v>0.53143972606770795</v>
      </c>
      <c r="E130" s="11">
        <v>0.641890799764121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0.57369257985019595</v>
      </c>
      <c r="D131" s="11">
        <v>0.51947135068318695</v>
      </c>
      <c r="E131" s="11">
        <v>0.62619816762795599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0.60846528285127399</v>
      </c>
      <c r="D132" s="27">
        <v>0.58149699421814205</v>
      </c>
      <c r="E132" s="27">
        <v>0.63478719508265302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0.52802628173831601</v>
      </c>
      <c r="D133" s="11">
        <v>0.44916472286435</v>
      </c>
      <c r="E133" s="11">
        <v>0.60551342794849805</v>
      </c>
      <c r="F133" s="15">
        <v>4</v>
      </c>
    </row>
    <row r="134" spans="1:6" x14ac:dyDescent="0.25">
      <c r="A134" s="12" t="s">
        <v>222</v>
      </c>
      <c r="B134" t="s">
        <v>224</v>
      </c>
      <c r="C134" s="8">
        <v>0.618568131482781</v>
      </c>
      <c r="D134" s="11">
        <v>0.47731166348413401</v>
      </c>
      <c r="E134" s="11">
        <v>0.74226337489273397</v>
      </c>
      <c r="F134" s="15" t="s">
        <v>345</v>
      </c>
    </row>
    <row r="135" spans="1:6" x14ac:dyDescent="0.25">
      <c r="A135" s="12" t="s">
        <v>222</v>
      </c>
      <c r="B135" t="s">
        <v>225</v>
      </c>
      <c r="C135" s="8">
        <v>0.71297748232151203</v>
      </c>
      <c r="D135" s="11">
        <v>0.64469209169762398</v>
      </c>
      <c r="E135" s="11">
        <v>0.77276500020900496</v>
      </c>
      <c r="F135" s="15">
        <v>4</v>
      </c>
    </row>
    <row r="136" spans="1:6" x14ac:dyDescent="0.25">
      <c r="A136" s="12" t="s">
        <v>222</v>
      </c>
      <c r="B136" t="s">
        <v>226</v>
      </c>
      <c r="C136" s="8">
        <v>0.63997395207169705</v>
      </c>
      <c r="D136" s="11">
        <v>0.539776636728586</v>
      </c>
      <c r="E136" s="11">
        <v>0.72929698638711804</v>
      </c>
      <c r="F136" s="15">
        <v>4</v>
      </c>
    </row>
    <row r="137" spans="1:6" x14ac:dyDescent="0.25">
      <c r="A137" s="12" t="s">
        <v>222</v>
      </c>
      <c r="B137" t="s">
        <v>227</v>
      </c>
      <c r="C137" s="8">
        <v>0.60653645873211703</v>
      </c>
      <c r="D137" s="11">
        <v>0.49064759491055698</v>
      </c>
      <c r="E137" s="11">
        <v>0.71155880771281999</v>
      </c>
      <c r="F137" s="15">
        <v>4</v>
      </c>
    </row>
    <row r="138" spans="1:6" x14ac:dyDescent="0.25">
      <c r="A138" s="12" t="s">
        <v>222</v>
      </c>
      <c r="B138" t="s">
        <v>228</v>
      </c>
      <c r="C138" s="8">
        <v>0.61206929703383495</v>
      </c>
      <c r="D138" s="11">
        <v>0.54119235400260002</v>
      </c>
      <c r="E138" s="11">
        <v>0.67850150806065201</v>
      </c>
      <c r="F138" s="15">
        <v>4</v>
      </c>
    </row>
    <row r="139" spans="1:6" x14ac:dyDescent="0.25">
      <c r="A139" s="12" t="s">
        <v>222</v>
      </c>
      <c r="B139" t="s">
        <v>229</v>
      </c>
      <c r="C139" s="8">
        <v>0.67474875422750302</v>
      </c>
      <c r="D139" s="11">
        <v>0.56526014631650301</v>
      </c>
      <c r="E139" s="11">
        <v>0.76798116771424096</v>
      </c>
      <c r="F139" s="15">
        <v>4</v>
      </c>
    </row>
    <row r="140" spans="1:6" x14ac:dyDescent="0.25">
      <c r="A140" s="12" t="s">
        <v>222</v>
      </c>
      <c r="B140" t="s">
        <v>230</v>
      </c>
      <c r="C140" s="8">
        <v>0.77751520066253099</v>
      </c>
      <c r="D140" s="11">
        <v>0.66767890544525199</v>
      </c>
      <c r="E140" s="11">
        <v>0.85873018213313002</v>
      </c>
      <c r="F140" s="15" t="s">
        <v>345</v>
      </c>
    </row>
    <row r="141" spans="1:6" x14ac:dyDescent="0.25">
      <c r="A141" s="12" t="s">
        <v>222</v>
      </c>
      <c r="B141" t="s">
        <v>231</v>
      </c>
      <c r="C141" s="8">
        <v>0.62925229799455495</v>
      </c>
      <c r="D141" s="11">
        <v>0.58219969085911505</v>
      </c>
      <c r="E141" s="11">
        <v>0.67397327343268298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0.477274524751579</v>
      </c>
      <c r="D142" s="11">
        <v>0.36002184449950603</v>
      </c>
      <c r="E142" s="11">
        <v>0.59708652233625403</v>
      </c>
      <c r="F142" s="15">
        <v>4</v>
      </c>
    </row>
    <row r="143" spans="1:6" x14ac:dyDescent="0.25">
      <c r="A143" s="12" t="s">
        <v>222</v>
      </c>
      <c r="B143" t="s">
        <v>233</v>
      </c>
      <c r="C143" s="8">
        <v>0.508496972893969</v>
      </c>
      <c r="D143" s="11">
        <v>0.436920655641787</v>
      </c>
      <c r="E143" s="11">
        <v>0.57972662527609498</v>
      </c>
      <c r="F143" s="15">
        <v>4</v>
      </c>
    </row>
    <row r="144" spans="1:6" x14ac:dyDescent="0.25">
      <c r="A144" s="12" t="s">
        <v>222</v>
      </c>
      <c r="B144" t="s">
        <v>234</v>
      </c>
      <c r="C144" s="8">
        <v>0.43663024611503598</v>
      </c>
      <c r="D144" s="11">
        <v>0.346714535875704</v>
      </c>
      <c r="E144" s="11">
        <v>0.53091389609656403</v>
      </c>
      <c r="F144" s="15">
        <v>4</v>
      </c>
    </row>
    <row r="145" spans="1:6" x14ac:dyDescent="0.25">
      <c r="A145" s="28" t="s">
        <v>235</v>
      </c>
      <c r="B145" s="30" t="s">
        <v>106</v>
      </c>
      <c r="C145" s="26">
        <v>0.540946567605606</v>
      </c>
      <c r="D145" s="27">
        <v>0.50860940149803602</v>
      </c>
      <c r="E145" s="27">
        <v>0.57294251967961696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0.51633243567447795</v>
      </c>
      <c r="D146" s="11">
        <v>0.45290832005772602</v>
      </c>
      <c r="E146" s="11">
        <v>0.57923472560072697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0.316602468317287</v>
      </c>
      <c r="D147" s="11">
        <v>0.25200236040736701</v>
      </c>
      <c r="E147" s="11">
        <v>0.38914723217764302</v>
      </c>
      <c r="F147" s="15">
        <v>4</v>
      </c>
    </row>
    <row r="148" spans="1:6" x14ac:dyDescent="0.25">
      <c r="A148" s="12" t="s">
        <v>235</v>
      </c>
      <c r="B148" t="s">
        <v>238</v>
      </c>
      <c r="C148" s="8">
        <v>0.36126471276689398</v>
      </c>
      <c r="D148" s="11">
        <v>0.28622984547401997</v>
      </c>
      <c r="E148" s="11">
        <v>0.44374112973097801</v>
      </c>
      <c r="F148" s="15">
        <v>4</v>
      </c>
    </row>
    <row r="149" spans="1:6" x14ac:dyDescent="0.25">
      <c r="A149" s="12" t="s">
        <v>235</v>
      </c>
      <c r="B149" t="s">
        <v>239</v>
      </c>
      <c r="C149" s="8">
        <v>0.45769944738412899</v>
      </c>
      <c r="D149" s="11">
        <v>0.373431357050025</v>
      </c>
      <c r="E149" s="11">
        <v>0.54445948284393597</v>
      </c>
      <c r="F149" s="15">
        <v>4</v>
      </c>
    </row>
    <row r="150" spans="1:6" x14ac:dyDescent="0.25">
      <c r="A150" s="12" t="s">
        <v>235</v>
      </c>
      <c r="B150" t="s">
        <v>240</v>
      </c>
      <c r="C150" s="8">
        <v>0.57512911166548597</v>
      </c>
      <c r="D150" s="11">
        <v>0.53171443440779598</v>
      </c>
      <c r="E150" s="11">
        <v>0.61741491083531597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0.58077093210211295</v>
      </c>
      <c r="D151" s="27">
        <v>0.54707072427315295</v>
      </c>
      <c r="E151" s="27">
        <v>0.613734101103107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0.45600631102662498</v>
      </c>
      <c r="D152" s="11">
        <v>0.40014113151366199</v>
      </c>
      <c r="E152" s="11">
        <v>0.51300084445684802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0.38962747788852597</v>
      </c>
      <c r="D153" s="11">
        <v>0.30999956611462998</v>
      </c>
      <c r="E153" s="11">
        <v>0.47561052129693998</v>
      </c>
      <c r="F153" s="15">
        <v>4</v>
      </c>
    </row>
    <row r="154" spans="1:6" x14ac:dyDescent="0.25">
      <c r="A154" s="12" t="s">
        <v>241</v>
      </c>
      <c r="B154" t="s">
        <v>244</v>
      </c>
      <c r="C154" s="8">
        <v>0.59840279051965095</v>
      </c>
      <c r="D154" s="11">
        <v>0.53516726317946395</v>
      </c>
      <c r="E154" s="11">
        <v>0.65852482464292195</v>
      </c>
      <c r="F154" s="15">
        <v>4</v>
      </c>
    </row>
    <row r="155" spans="1:6" x14ac:dyDescent="0.25">
      <c r="A155" s="12" t="s">
        <v>241</v>
      </c>
      <c r="B155" t="s">
        <v>245</v>
      </c>
      <c r="C155" s="8">
        <v>0.59667432793565001</v>
      </c>
      <c r="D155" s="11">
        <v>0.52503185405838704</v>
      </c>
      <c r="E155" s="11">
        <v>0.66441752386117903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0.61307123283236298</v>
      </c>
      <c r="D156" s="11">
        <v>0.555242468414199</v>
      </c>
      <c r="E156" s="11">
        <v>0.66787849985106396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0.47283459671593903</v>
      </c>
      <c r="D157" s="11">
        <v>0.41306150257228302</v>
      </c>
      <c r="E157" s="11">
        <v>0.53339672698314999</v>
      </c>
      <c r="F157" s="15">
        <v>4</v>
      </c>
    </row>
    <row r="158" spans="1:6" x14ac:dyDescent="0.25">
      <c r="A158" s="12" t="s">
        <v>241</v>
      </c>
      <c r="B158" t="s">
        <v>248</v>
      </c>
      <c r="C158" s="8">
        <v>0.56198845385957397</v>
      </c>
      <c r="D158" s="11">
        <v>0.46435687822481098</v>
      </c>
      <c r="E158" s="11">
        <v>0.65504428527264802</v>
      </c>
      <c r="F158" s="15">
        <v>4</v>
      </c>
    </row>
    <row r="159" spans="1:6" x14ac:dyDescent="0.25">
      <c r="A159" s="28" t="s">
        <v>249</v>
      </c>
      <c r="B159" s="30" t="s">
        <v>106</v>
      </c>
      <c r="C159" s="26">
        <v>0.33318773645864602</v>
      </c>
      <c r="D159" s="27">
        <v>0.29565810224328398</v>
      </c>
      <c r="E159" s="27">
        <v>0.37295870085046301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0.27575228342067498</v>
      </c>
      <c r="D160" s="11">
        <v>0.211435140330479</v>
      </c>
      <c r="E160" s="11">
        <v>0.35092751255451299</v>
      </c>
      <c r="F160" s="15">
        <v>4</v>
      </c>
    </row>
    <row r="161" spans="1:6" x14ac:dyDescent="0.25">
      <c r="A161" s="12" t="s">
        <v>249</v>
      </c>
      <c r="B161" t="s">
        <v>250</v>
      </c>
      <c r="C161" s="8">
        <v>0.35294988132484201</v>
      </c>
      <c r="D161" s="11">
        <v>0.30778183173086199</v>
      </c>
      <c r="E161" s="11">
        <v>0.40090747436150098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0.28104706987144901</v>
      </c>
      <c r="D162" s="27">
        <v>0.24214849201393299</v>
      </c>
      <c r="E162" s="27">
        <v>0.323526745271148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0.201432000434526</v>
      </c>
      <c r="D163" s="11">
        <v>0.15697792750543499</v>
      </c>
      <c r="E163" s="11">
        <v>0.25467187676331199</v>
      </c>
      <c r="F163" s="15">
        <v>4</v>
      </c>
    </row>
    <row r="164" spans="1:6" x14ac:dyDescent="0.25">
      <c r="A164" s="13" t="s">
        <v>251</v>
      </c>
      <c r="B164" s="2" t="s">
        <v>253</v>
      </c>
      <c r="C164" s="9">
        <v>0.28464311191584302</v>
      </c>
      <c r="D164" s="10">
        <v>0.24190637073451901</v>
      </c>
      <c r="E164" s="10">
        <v>0.33162719776184602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3" workbookViewId="0">
      <selection activeCell="F3" sqref="F3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53</v>
      </c>
    </row>
    <row r="3" spans="1:6" x14ac:dyDescent="0.25">
      <c r="A3" s="1" t="s">
        <v>303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0.63846386324918103</v>
      </c>
      <c r="D12" s="23">
        <v>0.63222220734162005</v>
      </c>
      <c r="E12" s="23">
        <v>0.64465912769276801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0.67029763857925995</v>
      </c>
      <c r="D13" s="27">
        <v>0.63811351071306399</v>
      </c>
      <c r="E13" s="27">
        <v>0.70096084032057804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0.67195640714593896</v>
      </c>
      <c r="D14" s="11">
        <v>0.63996360343516701</v>
      </c>
      <c r="E14" s="11">
        <v>0.70242822103596103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0.65865913082427496</v>
      </c>
      <c r="D15" s="27">
        <v>0.62698124965973201</v>
      </c>
      <c r="E15" s="27">
        <v>0.68898131489584502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0.70213502797836203</v>
      </c>
      <c r="D16" s="11">
        <v>0.65328351043299204</v>
      </c>
      <c r="E16" s="11">
        <v>0.74677152525754298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0.65481542209758403</v>
      </c>
      <c r="D17" s="11">
        <v>0.61245047629877902</v>
      </c>
      <c r="E17" s="11">
        <v>0.69485662687470595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0.63606888860285704</v>
      </c>
      <c r="D18" s="11">
        <v>0.56107687085917701</v>
      </c>
      <c r="E18" s="11">
        <v>0.70498512563825799</v>
      </c>
      <c r="F18" s="15">
        <v>4</v>
      </c>
    </row>
    <row r="19" spans="1:6" x14ac:dyDescent="0.25">
      <c r="A19" s="28" t="s">
        <v>113</v>
      </c>
      <c r="B19" s="30" t="s">
        <v>106</v>
      </c>
      <c r="C19" s="26">
        <v>0.63362037524317705</v>
      </c>
      <c r="D19" s="27">
        <v>0.60076729867844703</v>
      </c>
      <c r="E19" s="27">
        <v>0.66527623609292996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0.60934198227018099</v>
      </c>
      <c r="D20" s="11">
        <v>0.56654045923159602</v>
      </c>
      <c r="E20" s="11">
        <v>0.65052420247766496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0.75778725550714099</v>
      </c>
      <c r="D21" s="11">
        <v>0.70583533136466003</v>
      </c>
      <c r="E21" s="11">
        <v>0.80312323595650104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0.42216097633225202</v>
      </c>
      <c r="D22" s="11">
        <v>0.36239505456112298</v>
      </c>
      <c r="E22" s="11">
        <v>0.484296843884299</v>
      </c>
      <c r="F22" s="15">
        <v>4</v>
      </c>
    </row>
    <row r="23" spans="1:6" x14ac:dyDescent="0.25">
      <c r="A23" s="28" t="s">
        <v>116</v>
      </c>
      <c r="B23" s="30" t="s">
        <v>106</v>
      </c>
      <c r="C23" s="26">
        <v>0.658690347032589</v>
      </c>
      <c r="D23" s="27">
        <v>0.61951913540554004</v>
      </c>
      <c r="E23" s="27">
        <v>0.69580893608925398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0.60835044740229105</v>
      </c>
      <c r="D24" s="11">
        <v>0.48340827077217302</v>
      </c>
      <c r="E24" s="11">
        <v>0.72054339656038402</v>
      </c>
      <c r="F24" s="15">
        <v>4</v>
      </c>
    </row>
    <row r="25" spans="1:6" x14ac:dyDescent="0.25">
      <c r="A25" s="12" t="s">
        <v>116</v>
      </c>
      <c r="B25" t="s">
        <v>118</v>
      </c>
      <c r="C25" s="8">
        <v>0.66714586420792099</v>
      </c>
      <c r="D25" s="11">
        <v>0.61908605853128795</v>
      </c>
      <c r="E25" s="11">
        <v>0.71196317931925102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0.68918977792930702</v>
      </c>
      <c r="D26" s="11">
        <v>0.61507924532967695</v>
      </c>
      <c r="E26" s="11">
        <v>0.75472153526546604</v>
      </c>
      <c r="F26" s="15">
        <v>4</v>
      </c>
    </row>
    <row r="27" spans="1:6" x14ac:dyDescent="0.25">
      <c r="A27" s="28" t="s">
        <v>120</v>
      </c>
      <c r="B27" s="30" t="s">
        <v>106</v>
      </c>
      <c r="C27" s="26">
        <v>0.65242148026017099</v>
      </c>
      <c r="D27" s="27">
        <v>0.62104513252123605</v>
      </c>
      <c r="E27" s="27">
        <v>0.68252796342750999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0.60824674776710097</v>
      </c>
      <c r="D28" s="11">
        <v>0.54653884715063095</v>
      </c>
      <c r="E28" s="11">
        <v>0.66667865311355001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0.75831445547014698</v>
      </c>
      <c r="D29" s="11">
        <v>0.69827802621322999</v>
      </c>
      <c r="E29" s="11">
        <v>0.80966115818536399</v>
      </c>
      <c r="F29" s="15">
        <v>4</v>
      </c>
    </row>
    <row r="30" spans="1:6" x14ac:dyDescent="0.25">
      <c r="A30" s="12" t="s">
        <v>120</v>
      </c>
      <c r="B30" t="s">
        <v>122</v>
      </c>
      <c r="C30" s="8">
        <v>0.61972282829205705</v>
      </c>
      <c r="D30" s="11">
        <v>0.57179365993267595</v>
      </c>
      <c r="E30" s="11">
        <v>0.66542633750076496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0.66076124962907501</v>
      </c>
      <c r="D31" s="11">
        <v>0.56443894862379496</v>
      </c>
      <c r="E31" s="11">
        <v>0.74539095274343903</v>
      </c>
      <c r="F31" s="15">
        <v>4</v>
      </c>
    </row>
    <row r="32" spans="1:6" x14ac:dyDescent="0.25">
      <c r="A32" s="12" t="s">
        <v>120</v>
      </c>
      <c r="B32" t="s">
        <v>124</v>
      </c>
      <c r="C32" s="8">
        <v>0.83240708719169898</v>
      </c>
      <c r="D32" s="11">
        <v>0.78485469676711295</v>
      </c>
      <c r="E32" s="11">
        <v>0.87117437854132496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0.62479222848649996</v>
      </c>
      <c r="D33" s="27">
        <v>0.60791987573532602</v>
      </c>
      <c r="E33" s="27">
        <v>0.64136684666259203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0.74917828397812702</v>
      </c>
      <c r="D34" s="11">
        <v>0.68589912884179205</v>
      </c>
      <c r="E34" s="11">
        <v>0.80336387096640904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0.57449090108365497</v>
      </c>
      <c r="D35" s="11">
        <v>0.50471241282761803</v>
      </c>
      <c r="E35" s="11">
        <v>0.64142298168193401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0.57067826459430904</v>
      </c>
      <c r="D36" s="11">
        <v>0.498245384937476</v>
      </c>
      <c r="E36" s="11">
        <v>0.64020556462788003</v>
      </c>
      <c r="F36" s="15">
        <v>4</v>
      </c>
    </row>
    <row r="37" spans="1:6" x14ac:dyDescent="0.25">
      <c r="A37" s="12" t="s">
        <v>125</v>
      </c>
      <c r="B37" t="s">
        <v>129</v>
      </c>
      <c r="C37" s="8">
        <v>0.55426171818035597</v>
      </c>
      <c r="D37" s="11">
        <v>0.486862321025054</v>
      </c>
      <c r="E37" s="11">
        <v>0.61972304499907305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0.62034254256825105</v>
      </c>
      <c r="D38" s="11">
        <v>0.55998255207440195</v>
      </c>
      <c r="E38" s="11">
        <v>0.67719559095498105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0.68286089458633903</v>
      </c>
      <c r="D39" s="11">
        <v>0.62424355244844099</v>
      </c>
      <c r="E39" s="11">
        <v>0.73619832116690598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0.63779618193990895</v>
      </c>
      <c r="D40" s="11">
        <v>0.59132717090457798</v>
      </c>
      <c r="E40" s="11">
        <v>0.68182442217955797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0.46777515813139797</v>
      </c>
      <c r="D41" s="11">
        <v>0.39040172190467498</v>
      </c>
      <c r="E41" s="11">
        <v>0.54673005894620996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0.65994176072462396</v>
      </c>
      <c r="D42" s="11">
        <v>0.59686096183906401</v>
      </c>
      <c r="E42" s="11">
        <v>0.71781858869024195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0.66471723388151405</v>
      </c>
      <c r="D43" s="11">
        <v>0.61917895410400803</v>
      </c>
      <c r="E43" s="11">
        <v>0.70738352711101504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0.63937834232926305</v>
      </c>
      <c r="D44" s="11">
        <v>0.59091296416962902</v>
      </c>
      <c r="E44" s="11">
        <v>0.685161159045382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0.62186182919467303</v>
      </c>
      <c r="D45" s="11">
        <v>0.58511119345116402</v>
      </c>
      <c r="E45" s="11">
        <v>0.657263974994582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0.66420735162510103</v>
      </c>
      <c r="D46" s="27">
        <v>0.65358103499922005</v>
      </c>
      <c r="E46" s="27">
        <v>0.67466996004319801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0.72359679877707295</v>
      </c>
      <c r="D47" s="11">
        <v>0.64315933948019</v>
      </c>
      <c r="E47" s="11">
        <v>0.79177271329535204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0.74964290397006506</v>
      </c>
      <c r="D48" s="11">
        <v>0.68600721881425997</v>
      </c>
      <c r="E48" s="11">
        <v>0.80406532604543102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0.74772047747123505</v>
      </c>
      <c r="D49" s="11">
        <v>0.668433077070548</v>
      </c>
      <c r="E49" s="11">
        <v>0.81334242774917698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0.70195955467193605</v>
      </c>
      <c r="D50" s="11">
        <v>0.63678715926561702</v>
      </c>
      <c r="E50" s="11">
        <v>0.75984806382153203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0.65067586292528401</v>
      </c>
      <c r="D51" s="11">
        <v>0.58416156013177001</v>
      </c>
      <c r="E51" s="11">
        <v>0.71179993090581894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0.74258288114106696</v>
      </c>
      <c r="D52" s="11">
        <v>0.67408378291355897</v>
      </c>
      <c r="E52" s="11">
        <v>0.80093674151949301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0.72019434510861402</v>
      </c>
      <c r="D53" s="11">
        <v>0.64921664175159599</v>
      </c>
      <c r="E53" s="11">
        <v>0.781640820025717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0.57725571300258904</v>
      </c>
      <c r="D54" s="11">
        <v>0.47323466052389701</v>
      </c>
      <c r="E54" s="11">
        <v>0.67484905860018995</v>
      </c>
      <c r="F54" s="15">
        <v>4</v>
      </c>
    </row>
    <row r="55" spans="1:6" x14ac:dyDescent="0.25">
      <c r="A55" s="12" t="s">
        <v>137</v>
      </c>
      <c r="B55" t="s">
        <v>146</v>
      </c>
      <c r="C55" s="8">
        <v>0.70500161999075395</v>
      </c>
      <c r="D55" s="11">
        <v>0.62607864495352505</v>
      </c>
      <c r="E55" s="11">
        <v>0.77329832723755898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0.73553852667552</v>
      </c>
      <c r="D56" s="11">
        <v>0.65770809460707003</v>
      </c>
      <c r="E56" s="11">
        <v>0.80102570084333802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0.68580344768954005</v>
      </c>
      <c r="D57" s="11">
        <v>0.63595669447228598</v>
      </c>
      <c r="E57" s="11">
        <v>0.731704349064912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0.76400058996444498</v>
      </c>
      <c r="D58" s="11">
        <v>0.69985807571157599</v>
      </c>
      <c r="E58" s="11">
        <v>0.81800011033439701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0.78380053947316197</v>
      </c>
      <c r="D59" s="11">
        <v>0.69851256035515097</v>
      </c>
      <c r="E59" s="11">
        <v>0.85013770759484697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0.62975816369216298</v>
      </c>
      <c r="D60" s="11">
        <v>0.558495569819626</v>
      </c>
      <c r="E60" s="11">
        <v>0.69578379379020305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0.68962319241021397</v>
      </c>
      <c r="D61" s="11">
        <v>0.63068381547524299</v>
      </c>
      <c r="E61" s="11">
        <v>0.74298951652646295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0.41823997042130301</v>
      </c>
      <c r="D62" s="11">
        <v>0.36183931577737499</v>
      </c>
      <c r="E62" s="11">
        <v>0.47686266331375698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0.486313552058382</v>
      </c>
      <c r="D63" s="11">
        <v>0.39587332156491301</v>
      </c>
      <c r="E63" s="11">
        <v>0.57765900403970205</v>
      </c>
      <c r="F63" s="15">
        <v>4</v>
      </c>
    </row>
    <row r="64" spans="1:6" x14ac:dyDescent="0.25">
      <c r="A64" s="12" t="s">
        <v>137</v>
      </c>
      <c r="B64" t="s">
        <v>155</v>
      </c>
      <c r="C64" s="8">
        <v>0.622501638096147</v>
      </c>
      <c r="D64" s="11">
        <v>0.56334067998924497</v>
      </c>
      <c r="E64" s="11">
        <v>0.67822549224921402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0.75691115871105996</v>
      </c>
      <c r="D65" s="11">
        <v>0.68389350969321205</v>
      </c>
      <c r="E65" s="11">
        <v>0.81756176114087897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0.57522146903804805</v>
      </c>
      <c r="D66" s="11">
        <v>0.51693522250700596</v>
      </c>
      <c r="E66" s="11">
        <v>0.63148844810089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0.68756243851439802</v>
      </c>
      <c r="D67" s="11">
        <v>0.63377707882579903</v>
      </c>
      <c r="E67" s="11">
        <v>0.73672991952012501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0.73070669945662603</v>
      </c>
      <c r="D68" s="11">
        <v>0.66148850420280703</v>
      </c>
      <c r="E68" s="11">
        <v>0.79025903220534499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0.70560285621227903</v>
      </c>
      <c r="D69" s="11">
        <v>0.63435554053627596</v>
      </c>
      <c r="E69" s="11">
        <v>0.76804369051970101</v>
      </c>
      <c r="F69" s="15">
        <v>4</v>
      </c>
    </row>
    <row r="70" spans="1:6" x14ac:dyDescent="0.25">
      <c r="A70" s="12" t="s">
        <v>137</v>
      </c>
      <c r="B70" t="s">
        <v>161</v>
      </c>
      <c r="C70" s="8">
        <v>0.66378595985757605</v>
      </c>
      <c r="D70" s="11">
        <v>0.596330528631552</v>
      </c>
      <c r="E70" s="11">
        <v>0.72516431177390195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0.60513867458320303</v>
      </c>
      <c r="D71" s="11">
        <v>0.54440994103780604</v>
      </c>
      <c r="E71" s="11">
        <v>0.66278655797608399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0.72871412177496497</v>
      </c>
      <c r="D72" s="11">
        <v>0.67524442405990004</v>
      </c>
      <c r="E72" s="11">
        <v>0.77629680311823301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0.61801737207443497</v>
      </c>
      <c r="D73" s="11">
        <v>0.55221768254951298</v>
      </c>
      <c r="E73" s="11">
        <v>0.67975536050696905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0.50982246013408605</v>
      </c>
      <c r="D74" s="11">
        <v>0.45436139801959402</v>
      </c>
      <c r="E74" s="11">
        <v>0.56504277299815797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0.71829413360807703</v>
      </c>
      <c r="D75" s="11">
        <v>0.651309800749031</v>
      </c>
      <c r="E75" s="11">
        <v>0.77681994374646501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0.69123482701421701</v>
      </c>
      <c r="D76" s="11">
        <v>0.64056492210907201</v>
      </c>
      <c r="E76" s="11">
        <v>0.73768682001902297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0.53139199723706199</v>
      </c>
      <c r="D77" s="11">
        <v>0.44543061453337102</v>
      </c>
      <c r="E77" s="11">
        <v>0.61552982472083795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0.802485405734079</v>
      </c>
      <c r="D78" s="11">
        <v>0.75662211360307496</v>
      </c>
      <c r="E78" s="11">
        <v>0.84151631784960701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0.68868935710591295</v>
      </c>
      <c r="D79" s="11">
        <v>0.63702409515433001</v>
      </c>
      <c r="E79" s="11">
        <v>0.73604780468270803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0.63046873812169202</v>
      </c>
      <c r="D80" s="11">
        <v>0.54580213708195802</v>
      </c>
      <c r="E80" s="11">
        <v>0.707802024698725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0.73302412895685098</v>
      </c>
      <c r="D81" s="11">
        <v>0.68122264638639995</v>
      </c>
      <c r="E81" s="11">
        <v>0.77913701537343405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0.70651424799711504</v>
      </c>
      <c r="D82" s="11">
        <v>0.62016096147666799</v>
      </c>
      <c r="E82" s="11">
        <v>0.78019396654536199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0.72826404266113698</v>
      </c>
      <c r="D83" s="11">
        <v>0.68110512190973904</v>
      </c>
      <c r="E83" s="11">
        <v>0.77079585890095503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0.712284402678381</v>
      </c>
      <c r="D84" s="11">
        <v>0.649797006031541</v>
      </c>
      <c r="E84" s="11">
        <v>0.76760959648147198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0.741260174951338</v>
      </c>
      <c r="D85" s="11">
        <v>0.70688639633891104</v>
      </c>
      <c r="E85" s="11">
        <v>0.77289796022417301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0.69879300547309497</v>
      </c>
      <c r="D86" s="11">
        <v>0.63281906301873903</v>
      </c>
      <c r="E86" s="11">
        <v>0.75745629235578804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0.56538150706037404</v>
      </c>
      <c r="D87" s="11">
        <v>0.48064246143030298</v>
      </c>
      <c r="E87" s="11">
        <v>0.64646420987952602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0.56494458235584699</v>
      </c>
      <c r="D88" s="11">
        <v>0.51364631869266797</v>
      </c>
      <c r="E88" s="11">
        <v>0.614888869967536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0.62693519602879699</v>
      </c>
      <c r="D89" s="27">
        <v>0.60331444986361205</v>
      </c>
      <c r="E89" s="27">
        <v>0.64996547213474898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0.51024418597876897</v>
      </c>
      <c r="D90" s="11">
        <v>0.44700706579391097</v>
      </c>
      <c r="E90" s="11">
        <v>0.57315513310037802</v>
      </c>
      <c r="F90" s="15">
        <v>4</v>
      </c>
    </row>
    <row r="91" spans="1:6" x14ac:dyDescent="0.25">
      <c r="A91" s="12" t="s">
        <v>180</v>
      </c>
      <c r="B91" t="s">
        <v>182</v>
      </c>
      <c r="C91" s="8">
        <v>0.59247719970969503</v>
      </c>
      <c r="D91" s="11">
        <v>0.51924305390070402</v>
      </c>
      <c r="E91" s="11">
        <v>0.661821218856677</v>
      </c>
      <c r="F91" s="15">
        <v>4</v>
      </c>
    </row>
    <row r="92" spans="1:6" x14ac:dyDescent="0.25">
      <c r="A92" s="12" t="s">
        <v>180</v>
      </c>
      <c r="B92" t="s">
        <v>183</v>
      </c>
      <c r="C92" s="8">
        <v>0.70783515667136399</v>
      </c>
      <c r="D92" s="11">
        <v>0.62186003844612803</v>
      </c>
      <c r="E92" s="11">
        <v>0.78114227990977203</v>
      </c>
      <c r="F92" s="15">
        <v>4</v>
      </c>
    </row>
    <row r="93" spans="1:6" x14ac:dyDescent="0.25">
      <c r="A93" s="12" t="s">
        <v>180</v>
      </c>
      <c r="B93" t="s">
        <v>184</v>
      </c>
      <c r="C93" s="8">
        <v>0.56688631600302797</v>
      </c>
      <c r="D93" s="11">
        <v>0.50479644649175703</v>
      </c>
      <c r="E93" s="11">
        <v>0.62694447351865901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0.74230203018221197</v>
      </c>
      <c r="D94" s="11">
        <v>0.67479351719285596</v>
      </c>
      <c r="E94" s="11">
        <v>0.79995121901047495</v>
      </c>
      <c r="F94" s="15">
        <v>4</v>
      </c>
    </row>
    <row r="95" spans="1:6" x14ac:dyDescent="0.25">
      <c r="A95" s="12" t="s">
        <v>180</v>
      </c>
      <c r="B95" t="s">
        <v>186</v>
      </c>
      <c r="C95" s="8">
        <v>0.59032422727003198</v>
      </c>
      <c r="D95" s="11">
        <v>0.471789746651327</v>
      </c>
      <c r="E95" s="11">
        <v>0.699217139716654</v>
      </c>
      <c r="F95" s="15">
        <v>4</v>
      </c>
    </row>
    <row r="96" spans="1:6" x14ac:dyDescent="0.25">
      <c r="A96" s="12" t="s">
        <v>180</v>
      </c>
      <c r="B96" t="s">
        <v>187</v>
      </c>
      <c r="C96" s="8">
        <v>0.65009102725888301</v>
      </c>
      <c r="D96" s="11">
        <v>0.60608264301645398</v>
      </c>
      <c r="E96" s="11">
        <v>0.69168389628861104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0.58063072208478494</v>
      </c>
      <c r="D97" s="11">
        <v>0.508830248049427</v>
      </c>
      <c r="E97" s="11">
        <v>0.64917197896757906</v>
      </c>
      <c r="F97" s="15">
        <v>4</v>
      </c>
    </row>
    <row r="98" spans="1:6" x14ac:dyDescent="0.25">
      <c r="A98" s="12" t="s">
        <v>180</v>
      </c>
      <c r="B98" t="s">
        <v>189</v>
      </c>
      <c r="C98" s="8">
        <v>0.62210061178695897</v>
      </c>
      <c r="D98" s="11">
        <v>0.56799240791723604</v>
      </c>
      <c r="E98" s="11">
        <v>0.673329501330314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0.59677392239753402</v>
      </c>
      <c r="D99" s="11">
        <v>0.50483374455993901</v>
      </c>
      <c r="E99" s="11">
        <v>0.682383327682482</v>
      </c>
      <c r="F99" s="15">
        <v>4</v>
      </c>
    </row>
    <row r="100" spans="1:6" x14ac:dyDescent="0.25">
      <c r="A100" s="12" t="s">
        <v>180</v>
      </c>
      <c r="B100" t="s">
        <v>191</v>
      </c>
      <c r="C100" s="8">
        <v>0.63453752161403498</v>
      </c>
      <c r="D100" s="11">
        <v>0.54752402596070304</v>
      </c>
      <c r="E100" s="11">
        <v>0.71357154744749196</v>
      </c>
      <c r="F100" s="15">
        <v>4</v>
      </c>
    </row>
    <row r="101" spans="1:6" x14ac:dyDescent="0.25">
      <c r="A101" s="28" t="s">
        <v>192</v>
      </c>
      <c r="B101" s="30" t="s">
        <v>106</v>
      </c>
      <c r="C101" s="26">
        <v>0.63474360586721101</v>
      </c>
      <c r="D101" s="27">
        <v>0.61468413569218805</v>
      </c>
      <c r="E101" s="27">
        <v>0.65434601839323003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0.56209287628869098</v>
      </c>
      <c r="D102" s="11">
        <v>0.50018472262667601</v>
      </c>
      <c r="E102" s="11">
        <v>0.62212594864465598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0.61232976271831197</v>
      </c>
      <c r="D103" s="11">
        <v>0.54875179003694396</v>
      </c>
      <c r="E103" s="11">
        <v>0.67229933568617295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0.62757900622696505</v>
      </c>
      <c r="D104" s="11">
        <v>0.58499937140230696</v>
      </c>
      <c r="E104" s="11">
        <v>0.66826726583057205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0.59256196257121496</v>
      </c>
      <c r="D105" s="11">
        <v>0.53292031663169304</v>
      </c>
      <c r="E105" s="11">
        <v>0.64959537663341504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0.59894543507540299</v>
      </c>
      <c r="D106" s="11">
        <v>0.53597351303476304</v>
      </c>
      <c r="E106" s="11">
        <v>0.65881162765058299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0.68532077853194795</v>
      </c>
      <c r="D107" s="11">
        <v>0.61509055239002797</v>
      </c>
      <c r="E107" s="11">
        <v>0.74798703212945805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0.64447486600318704</v>
      </c>
      <c r="D108" s="11">
        <v>0.56766198821077896</v>
      </c>
      <c r="E108" s="11">
        <v>0.71450415156234204</v>
      </c>
      <c r="F108" s="15">
        <v>4</v>
      </c>
    </row>
    <row r="109" spans="1:6" x14ac:dyDescent="0.25">
      <c r="A109" s="12" t="s">
        <v>192</v>
      </c>
      <c r="B109" t="s">
        <v>199</v>
      </c>
      <c r="C109" s="8">
        <v>0.63267630222375704</v>
      </c>
      <c r="D109" s="11">
        <v>0.56285056083885099</v>
      </c>
      <c r="E109" s="11">
        <v>0.69734608087852301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0.66843205474306899</v>
      </c>
      <c r="D110" s="11">
        <v>0.62685440406186599</v>
      </c>
      <c r="E110" s="11">
        <v>0.70753836954582505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0.62688316898121799</v>
      </c>
      <c r="D111" s="27">
        <v>0.59662195394056095</v>
      </c>
      <c r="E111" s="27">
        <v>0.65618244870823705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0.61510346927092696</v>
      </c>
      <c r="D112" s="11">
        <v>0.51288559807995504</v>
      </c>
      <c r="E112" s="11">
        <v>0.70808016577740496</v>
      </c>
      <c r="F112" s="15">
        <v>4</v>
      </c>
    </row>
    <row r="113" spans="1:6" x14ac:dyDescent="0.25">
      <c r="A113" s="12" t="s">
        <v>201</v>
      </c>
      <c r="B113" t="s">
        <v>203</v>
      </c>
      <c r="C113" s="8">
        <v>0.63000872359003002</v>
      </c>
      <c r="D113" s="11">
        <v>0.58223205040132697</v>
      </c>
      <c r="E113" s="11">
        <v>0.67536800778500705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0.68196420103108601</v>
      </c>
      <c r="D114" s="11">
        <v>0.61813158358063303</v>
      </c>
      <c r="E114" s="11">
        <v>0.73962129512942698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0.66412103305093295</v>
      </c>
      <c r="D115" s="11">
        <v>0.58768970125949105</v>
      </c>
      <c r="E115" s="11">
        <v>0.73282522363619396</v>
      </c>
      <c r="F115" s="15">
        <v>4</v>
      </c>
    </row>
    <row r="116" spans="1:6" x14ac:dyDescent="0.25">
      <c r="A116" s="12" t="s">
        <v>201</v>
      </c>
      <c r="B116" t="s">
        <v>206</v>
      </c>
      <c r="C116" s="8">
        <v>0.59932710381014398</v>
      </c>
      <c r="D116" s="11">
        <v>0.51272744392670699</v>
      </c>
      <c r="E116" s="11">
        <v>0.68013745055352004</v>
      </c>
      <c r="F116" s="15">
        <v>4</v>
      </c>
    </row>
    <row r="117" spans="1:6" x14ac:dyDescent="0.25">
      <c r="A117" s="12" t="s">
        <v>201</v>
      </c>
      <c r="B117" t="s">
        <v>207</v>
      </c>
      <c r="C117" s="8">
        <v>0.49470899671778201</v>
      </c>
      <c r="D117" s="11">
        <v>0.38916909757155199</v>
      </c>
      <c r="E117" s="11">
        <v>0.60072254275255799</v>
      </c>
      <c r="F117" s="15">
        <v>4</v>
      </c>
    </row>
    <row r="118" spans="1:6" x14ac:dyDescent="0.25">
      <c r="A118" s="12" t="s">
        <v>201</v>
      </c>
      <c r="B118" t="s">
        <v>208</v>
      </c>
      <c r="C118" s="8">
        <v>0.65590701638603899</v>
      </c>
      <c r="D118" s="11">
        <v>0.598780050332547</v>
      </c>
      <c r="E118" s="11">
        <v>0.70885502138832501</v>
      </c>
      <c r="F118" s="15">
        <v>4</v>
      </c>
    </row>
    <row r="119" spans="1:6" x14ac:dyDescent="0.25">
      <c r="A119" s="12" t="s">
        <v>201</v>
      </c>
      <c r="B119" t="s">
        <v>209</v>
      </c>
      <c r="C119" s="8">
        <v>0.55771109118365203</v>
      </c>
      <c r="D119" s="11">
        <v>0.46112262125896503</v>
      </c>
      <c r="E119" s="11">
        <v>0.65012292327529597</v>
      </c>
      <c r="F119" s="15">
        <v>4</v>
      </c>
    </row>
    <row r="120" spans="1:6" x14ac:dyDescent="0.25">
      <c r="A120" s="28" t="s">
        <v>210</v>
      </c>
      <c r="B120" s="30" t="s">
        <v>106</v>
      </c>
      <c r="C120" s="26">
        <v>0.65840111703397197</v>
      </c>
      <c r="D120" s="27">
        <v>0.63999842530949902</v>
      </c>
      <c r="E120" s="27">
        <v>0.67633883360830804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0.587146771446588</v>
      </c>
      <c r="D121" s="11">
        <v>0.50721328335288596</v>
      </c>
      <c r="E121" s="11">
        <v>0.66273588790459903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0.60844815685398101</v>
      </c>
      <c r="D122" s="11">
        <v>0.56444665342125799</v>
      </c>
      <c r="E122" s="11">
        <v>0.65075486942359395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0.74350940619788797</v>
      </c>
      <c r="D123" s="11">
        <v>0.69871483770833698</v>
      </c>
      <c r="E123" s="11">
        <v>0.78370565928601599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0.64315293253327299</v>
      </c>
      <c r="D124" s="11">
        <v>0.58448393523879005</v>
      </c>
      <c r="E124" s="11">
        <v>0.69782086855949799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0.72306466329907904</v>
      </c>
      <c r="D125" s="11">
        <v>0.65831053304389697</v>
      </c>
      <c r="E125" s="11">
        <v>0.77965462216930004</v>
      </c>
      <c r="F125" s="15">
        <v>4</v>
      </c>
    </row>
    <row r="126" spans="1:6" x14ac:dyDescent="0.25">
      <c r="A126" s="12" t="s">
        <v>210</v>
      </c>
      <c r="B126" t="s">
        <v>216</v>
      </c>
      <c r="C126" s="8">
        <v>0.74471382984372902</v>
      </c>
      <c r="D126" s="11">
        <v>0.68201873697123305</v>
      </c>
      <c r="E126" s="11">
        <v>0.79869614112020204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0.77409124802676299</v>
      </c>
      <c r="D127" s="11">
        <v>0.71851941570901301</v>
      </c>
      <c r="E127" s="11">
        <v>0.82141854202634501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0.66376255424721198</v>
      </c>
      <c r="D128" s="11">
        <v>0.60630308843799696</v>
      </c>
      <c r="E128" s="11">
        <v>0.71675363933241198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0.65395404886325004</v>
      </c>
      <c r="D129" s="11">
        <v>0.60257667753725797</v>
      </c>
      <c r="E129" s="11">
        <v>0.70197452018930395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0.63876374802728697</v>
      </c>
      <c r="D130" s="11">
        <v>0.57807469791772303</v>
      </c>
      <c r="E130" s="11">
        <v>0.695324244047554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0.62898032050837405</v>
      </c>
      <c r="D131" s="11">
        <v>0.56589459938796904</v>
      </c>
      <c r="E131" s="11">
        <v>0.68795354645780005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0.61249282484124101</v>
      </c>
      <c r="D132" s="27">
        <v>0.58257785480506796</v>
      </c>
      <c r="E132" s="27">
        <v>0.64158288361076199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0.628881246965867</v>
      </c>
      <c r="D133" s="11">
        <v>0.54868731012832295</v>
      </c>
      <c r="E133" s="11">
        <v>0.702550410139824</v>
      </c>
      <c r="F133" s="15">
        <v>4</v>
      </c>
    </row>
    <row r="134" spans="1:6" x14ac:dyDescent="0.25">
      <c r="A134" s="12" t="s">
        <v>222</v>
      </c>
      <c r="B134" t="s">
        <v>224</v>
      </c>
      <c r="C134" s="8">
        <v>0.57743697337376398</v>
      </c>
      <c r="D134" s="11">
        <v>0.47814684260398199</v>
      </c>
      <c r="E134" s="11">
        <v>0.67084066820618504</v>
      </c>
      <c r="F134" s="15">
        <v>4</v>
      </c>
    </row>
    <row r="135" spans="1:6" x14ac:dyDescent="0.25">
      <c r="A135" s="12" t="s">
        <v>222</v>
      </c>
      <c r="B135" t="s">
        <v>225</v>
      </c>
      <c r="C135" s="8">
        <v>0.67961584745547898</v>
      </c>
      <c r="D135" s="11">
        <v>0.59908736523855699</v>
      </c>
      <c r="E135" s="11">
        <v>0.75070016720825306</v>
      </c>
      <c r="F135" s="15">
        <v>4</v>
      </c>
    </row>
    <row r="136" spans="1:6" x14ac:dyDescent="0.25">
      <c r="A136" s="12" t="s">
        <v>222</v>
      </c>
      <c r="B136" t="s">
        <v>226</v>
      </c>
      <c r="C136" s="8">
        <v>0.68187873905312202</v>
      </c>
      <c r="D136" s="11">
        <v>0.57845189491518001</v>
      </c>
      <c r="E136" s="11">
        <v>0.77001872202898003</v>
      </c>
      <c r="F136" s="15">
        <v>4</v>
      </c>
    </row>
    <row r="137" spans="1:6" x14ac:dyDescent="0.25">
      <c r="A137" s="12" t="s">
        <v>222</v>
      </c>
      <c r="B137" t="s">
        <v>227</v>
      </c>
      <c r="C137" s="8">
        <v>0.63432223433623303</v>
      </c>
      <c r="D137" s="11">
        <v>0.54184316900168294</v>
      </c>
      <c r="E137" s="11">
        <v>0.71785451128770805</v>
      </c>
      <c r="F137" s="15">
        <v>4</v>
      </c>
    </row>
    <row r="138" spans="1:6" x14ac:dyDescent="0.25">
      <c r="A138" s="12" t="s">
        <v>222</v>
      </c>
      <c r="B138" t="s">
        <v>228</v>
      </c>
      <c r="C138" s="8">
        <v>0.66662251560568597</v>
      </c>
      <c r="D138" s="11">
        <v>0.56991835783167599</v>
      </c>
      <c r="E138" s="11">
        <v>0.75107968986902296</v>
      </c>
      <c r="F138" s="15">
        <v>4</v>
      </c>
    </row>
    <row r="139" spans="1:6" x14ac:dyDescent="0.25">
      <c r="A139" s="12" t="s">
        <v>222</v>
      </c>
      <c r="B139" t="s">
        <v>229</v>
      </c>
      <c r="C139" s="8">
        <v>0.54078380164248097</v>
      </c>
      <c r="D139" s="11">
        <v>0.45597606753766301</v>
      </c>
      <c r="E139" s="11">
        <v>0.62329318848548598</v>
      </c>
      <c r="F139" s="15">
        <v>4</v>
      </c>
    </row>
    <row r="140" spans="1:6" x14ac:dyDescent="0.25">
      <c r="A140" s="12" t="s">
        <v>222</v>
      </c>
      <c r="B140" t="s">
        <v>230</v>
      </c>
      <c r="C140" s="8">
        <v>0.76233761291950897</v>
      </c>
      <c r="D140" s="11">
        <v>0.64189055094354197</v>
      </c>
      <c r="E140" s="11">
        <v>0.85163690369381395</v>
      </c>
      <c r="F140" s="15" t="s">
        <v>345</v>
      </c>
    </row>
    <row r="141" spans="1:6" x14ac:dyDescent="0.25">
      <c r="A141" s="12" t="s">
        <v>222</v>
      </c>
      <c r="B141" t="s">
        <v>231</v>
      </c>
      <c r="C141" s="8">
        <v>0.60767460461494505</v>
      </c>
      <c r="D141" s="11">
        <v>0.55336011095901705</v>
      </c>
      <c r="E141" s="11">
        <v>0.65944896640615203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0.57378008192752294</v>
      </c>
      <c r="D142" s="11">
        <v>0.455703369839979</v>
      </c>
      <c r="E142" s="11">
        <v>0.68400390193587302</v>
      </c>
      <c r="F142" s="15">
        <v>4</v>
      </c>
    </row>
    <row r="143" spans="1:6" x14ac:dyDescent="0.25">
      <c r="A143" s="12" t="s">
        <v>222</v>
      </c>
      <c r="B143" t="s">
        <v>233</v>
      </c>
      <c r="C143" s="8">
        <v>0.64663628613439605</v>
      </c>
      <c r="D143" s="11">
        <v>0.56034490242393198</v>
      </c>
      <c r="E143" s="11">
        <v>0.72432354582236202</v>
      </c>
      <c r="F143" s="15">
        <v>4</v>
      </c>
    </row>
    <row r="144" spans="1:6" x14ac:dyDescent="0.25">
      <c r="A144" s="12" t="s">
        <v>222</v>
      </c>
      <c r="B144" t="s">
        <v>234</v>
      </c>
      <c r="C144" s="8">
        <v>0.51430510369202498</v>
      </c>
      <c r="D144" s="11">
        <v>0.42016485534571402</v>
      </c>
      <c r="E144" s="11">
        <v>0.60744113016444201</v>
      </c>
      <c r="F144" s="15">
        <v>4</v>
      </c>
    </row>
    <row r="145" spans="1:6" x14ac:dyDescent="0.25">
      <c r="A145" s="28" t="s">
        <v>235</v>
      </c>
      <c r="B145" s="30" t="s">
        <v>106</v>
      </c>
      <c r="C145" s="26">
        <v>0.46192429121561202</v>
      </c>
      <c r="D145" s="27">
        <v>0.42422325149506701</v>
      </c>
      <c r="E145" s="27">
        <v>0.50006590219733504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0.55289919148004896</v>
      </c>
      <c r="D146" s="11">
        <v>0.48907769401513401</v>
      </c>
      <c r="E146" s="11">
        <v>0.61502378153641701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0.40981366173438599</v>
      </c>
      <c r="D147" s="11">
        <v>0.33177270797275898</v>
      </c>
      <c r="E147" s="11">
        <v>0.492677216049832</v>
      </c>
      <c r="F147" s="15">
        <v>4</v>
      </c>
    </row>
    <row r="148" spans="1:6" x14ac:dyDescent="0.25">
      <c r="A148" s="12" t="s">
        <v>235</v>
      </c>
      <c r="B148" t="s">
        <v>238</v>
      </c>
      <c r="C148" s="8">
        <v>0.38967908590496497</v>
      </c>
      <c r="D148" s="11">
        <v>0.29099548527709401</v>
      </c>
      <c r="E148" s="11">
        <v>0.49830785999958599</v>
      </c>
      <c r="F148" s="15">
        <v>4</v>
      </c>
    </row>
    <row r="149" spans="1:6" x14ac:dyDescent="0.25">
      <c r="A149" s="12" t="s">
        <v>235</v>
      </c>
      <c r="B149" t="s">
        <v>239</v>
      </c>
      <c r="C149" s="8">
        <v>0.53217410119970199</v>
      </c>
      <c r="D149" s="11">
        <v>0.44876937019468</v>
      </c>
      <c r="E149" s="11">
        <v>0.61381881394082305</v>
      </c>
      <c r="F149" s="15">
        <v>4</v>
      </c>
    </row>
    <row r="150" spans="1:6" x14ac:dyDescent="0.25">
      <c r="A150" s="12" t="s">
        <v>235</v>
      </c>
      <c r="B150" t="s">
        <v>240</v>
      </c>
      <c r="C150" s="8">
        <v>0.449696339545954</v>
      </c>
      <c r="D150" s="11">
        <v>0.39918300334647799</v>
      </c>
      <c r="E150" s="11">
        <v>0.50126876220647898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0.55124959592831402</v>
      </c>
      <c r="D151" s="27">
        <v>0.52209913010531395</v>
      </c>
      <c r="E151" s="27">
        <v>0.58005217002035503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0.46788913873286597</v>
      </c>
      <c r="D152" s="11">
        <v>0.40237172277511701</v>
      </c>
      <c r="E152" s="11">
        <v>0.53453285137519302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0.466553292389283</v>
      </c>
      <c r="D153" s="11">
        <v>0.39422658588274601</v>
      </c>
      <c r="E153" s="11">
        <v>0.540313883324408</v>
      </c>
      <c r="F153" s="15">
        <v>4</v>
      </c>
    </row>
    <row r="154" spans="1:6" x14ac:dyDescent="0.25">
      <c r="A154" s="12" t="s">
        <v>241</v>
      </c>
      <c r="B154" t="s">
        <v>244</v>
      </c>
      <c r="C154" s="8">
        <v>0.58946474380678304</v>
      </c>
      <c r="D154" s="11">
        <v>0.52055892289398797</v>
      </c>
      <c r="E154" s="11">
        <v>0.65503012144053896</v>
      </c>
      <c r="F154" s="15">
        <v>4</v>
      </c>
    </row>
    <row r="155" spans="1:6" x14ac:dyDescent="0.25">
      <c r="A155" s="12" t="s">
        <v>241</v>
      </c>
      <c r="B155" t="s">
        <v>245</v>
      </c>
      <c r="C155" s="8">
        <v>0.54517119009036397</v>
      </c>
      <c r="D155" s="11">
        <v>0.48514365866674902</v>
      </c>
      <c r="E155" s="11">
        <v>0.60391398011577002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0.60076748099168997</v>
      </c>
      <c r="D156" s="11">
        <v>0.55093244910123695</v>
      </c>
      <c r="E156" s="11">
        <v>0.64859955407978098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0.375732188251166</v>
      </c>
      <c r="D157" s="11">
        <v>0.30161244132397802</v>
      </c>
      <c r="E157" s="11">
        <v>0.45616920118336102</v>
      </c>
      <c r="F157" s="15">
        <v>4</v>
      </c>
    </row>
    <row r="158" spans="1:6" x14ac:dyDescent="0.25">
      <c r="A158" s="12" t="s">
        <v>241</v>
      </c>
      <c r="B158" t="s">
        <v>248</v>
      </c>
      <c r="C158" s="8">
        <v>0.65526279262500398</v>
      </c>
      <c r="D158" s="11">
        <v>0.56768896820846704</v>
      </c>
      <c r="E158" s="11">
        <v>0.733426922314104</v>
      </c>
      <c r="F158" s="15">
        <v>4</v>
      </c>
    </row>
    <row r="159" spans="1:6" x14ac:dyDescent="0.25">
      <c r="A159" s="28" t="s">
        <v>249</v>
      </c>
      <c r="B159" s="30" t="s">
        <v>106</v>
      </c>
      <c r="C159" s="26">
        <v>0.307186056778808</v>
      </c>
      <c r="D159" s="27">
        <v>0.27530588678274198</v>
      </c>
      <c r="E159" s="27">
        <v>0.34102071345976998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0.19967562675610001</v>
      </c>
      <c r="D160" s="11">
        <v>0.15085118612944201</v>
      </c>
      <c r="E160" s="11">
        <v>0.25947380912610901</v>
      </c>
      <c r="F160" s="15">
        <v>4</v>
      </c>
    </row>
    <row r="161" spans="1:6" x14ac:dyDescent="0.25">
      <c r="A161" s="12" t="s">
        <v>249</v>
      </c>
      <c r="B161" t="s">
        <v>250</v>
      </c>
      <c r="C161" s="8">
        <v>0.35523835103287199</v>
      </c>
      <c r="D161" s="11">
        <v>0.31586381294256399</v>
      </c>
      <c r="E161" s="11">
        <v>0.39667526265055902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0.208029071157042</v>
      </c>
      <c r="D162" s="27">
        <v>0.17950895610541301</v>
      </c>
      <c r="E162" s="27">
        <v>0.239756344213579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0.17643010827462999</v>
      </c>
      <c r="D163" s="11">
        <v>0.13232943009697601</v>
      </c>
      <c r="E163" s="11">
        <v>0.23130988805230601</v>
      </c>
      <c r="F163" s="15">
        <v>4</v>
      </c>
    </row>
    <row r="164" spans="1:6" x14ac:dyDescent="0.25">
      <c r="A164" s="13" t="s">
        <v>251</v>
      </c>
      <c r="B164" s="2" t="s">
        <v>253</v>
      </c>
      <c r="C164" s="9">
        <v>0.21346039600152</v>
      </c>
      <c r="D164" s="10">
        <v>0.18184276541198499</v>
      </c>
      <c r="E164" s="10">
        <v>0.24890303227546501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61" workbookViewId="0">
      <selection activeCell="G164" sqref="G164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54</v>
      </c>
    </row>
    <row r="3" spans="1:6" x14ac:dyDescent="0.25">
      <c r="A3" s="1" t="s">
        <v>304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0.57665241788588795</v>
      </c>
      <c r="D12" s="23">
        <v>0.56988086687692896</v>
      </c>
      <c r="E12" s="23">
        <v>0.58339529556775604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0.58137798185420297</v>
      </c>
      <c r="D13" s="27">
        <v>0.54734287268202797</v>
      </c>
      <c r="E13" s="27">
        <v>0.61465567136033095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0.57971169626520103</v>
      </c>
      <c r="D14" s="11">
        <v>0.54559221519670298</v>
      </c>
      <c r="E14" s="11">
        <v>0.61308608781554497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0.62840803348177698</v>
      </c>
      <c r="D15" s="27">
        <v>0.59796626076456605</v>
      </c>
      <c r="E15" s="27">
        <v>0.657863635733551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0.60219340004740696</v>
      </c>
      <c r="D16" s="11">
        <v>0.55581718201809804</v>
      </c>
      <c r="E16" s="11">
        <v>0.64680446337865705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0.66602389865950795</v>
      </c>
      <c r="D17" s="11">
        <v>0.62474799331542596</v>
      </c>
      <c r="E17" s="11">
        <v>0.70490416570779102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0.44753512736599499</v>
      </c>
      <c r="D18" s="11">
        <v>0.33241320649588901</v>
      </c>
      <c r="E18" s="11">
        <v>0.56857044417454905</v>
      </c>
      <c r="F18" s="15">
        <v>4</v>
      </c>
    </row>
    <row r="19" spans="1:6" x14ac:dyDescent="0.25">
      <c r="A19" s="28" t="s">
        <v>113</v>
      </c>
      <c r="B19" s="30" t="s">
        <v>106</v>
      </c>
      <c r="C19" s="26">
        <v>0.57444949907389597</v>
      </c>
      <c r="D19" s="27">
        <v>0.53904589880075804</v>
      </c>
      <c r="E19" s="27">
        <v>0.60910575983205695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0.55328908717212399</v>
      </c>
      <c r="D20" s="11">
        <v>0.51112592580692495</v>
      </c>
      <c r="E20" s="11">
        <v>0.59469935968788601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0.67504470359151603</v>
      </c>
      <c r="D21" s="11">
        <v>0.59662333763569797</v>
      </c>
      <c r="E21" s="11">
        <v>0.74474282064603803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0.40574021289936701</v>
      </c>
      <c r="D22" s="11">
        <v>0.34112804401278801</v>
      </c>
      <c r="E22" s="11">
        <v>0.47379012924410802</v>
      </c>
      <c r="F22" s="15">
        <v>4</v>
      </c>
    </row>
    <row r="23" spans="1:6" x14ac:dyDescent="0.25">
      <c r="A23" s="28" t="s">
        <v>116</v>
      </c>
      <c r="B23" s="30" t="s">
        <v>106</v>
      </c>
      <c r="C23" s="26">
        <v>0.60463579203880502</v>
      </c>
      <c r="D23" s="27">
        <v>0.55479591636270698</v>
      </c>
      <c r="E23" s="27">
        <v>0.65239201203743402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0.49051041855279198</v>
      </c>
      <c r="D24" s="11">
        <v>0.36283275072920002</v>
      </c>
      <c r="E24" s="11">
        <v>0.61943821590548798</v>
      </c>
      <c r="F24" s="15">
        <v>4</v>
      </c>
    </row>
    <row r="25" spans="1:6" x14ac:dyDescent="0.25">
      <c r="A25" s="12" t="s">
        <v>116</v>
      </c>
      <c r="B25" t="s">
        <v>118</v>
      </c>
      <c r="C25" s="8">
        <v>0.63685352027724995</v>
      </c>
      <c r="D25" s="11">
        <v>0.57592695796441695</v>
      </c>
      <c r="E25" s="11">
        <v>0.69368238212348898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0.562392018455523</v>
      </c>
      <c r="D26" s="11">
        <v>0.48151608734629098</v>
      </c>
      <c r="E26" s="11">
        <v>0.64008214048481304</v>
      </c>
      <c r="F26" s="15">
        <v>4</v>
      </c>
    </row>
    <row r="27" spans="1:6" x14ac:dyDescent="0.25">
      <c r="A27" s="28" t="s">
        <v>120</v>
      </c>
      <c r="B27" s="30" t="s">
        <v>106</v>
      </c>
      <c r="C27" s="26">
        <v>0.58424424862056701</v>
      </c>
      <c r="D27" s="27">
        <v>0.551251082138148</v>
      </c>
      <c r="E27" s="27">
        <v>0.61649924152786895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0.54086834767745195</v>
      </c>
      <c r="D28" s="11">
        <v>0.47793586231353302</v>
      </c>
      <c r="E28" s="11">
        <v>0.60252370633570596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0.442358272560399</v>
      </c>
      <c r="D29" s="11">
        <v>0.37260167159128299</v>
      </c>
      <c r="E29" s="11">
        <v>0.51446560099601202</v>
      </c>
      <c r="F29" s="15">
        <v>4</v>
      </c>
    </row>
    <row r="30" spans="1:6" x14ac:dyDescent="0.25">
      <c r="A30" s="12" t="s">
        <v>120</v>
      </c>
      <c r="B30" t="s">
        <v>122</v>
      </c>
      <c r="C30" s="8">
        <v>0.60402410639015103</v>
      </c>
      <c r="D30" s="11">
        <v>0.55134016406872699</v>
      </c>
      <c r="E30" s="11">
        <v>0.65439950688383997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0.41714457099053898</v>
      </c>
      <c r="D31" s="11">
        <v>0.34443540303314402</v>
      </c>
      <c r="E31" s="11">
        <v>0.49364475091760901</v>
      </c>
      <c r="F31" s="15">
        <v>4</v>
      </c>
    </row>
    <row r="32" spans="1:6" x14ac:dyDescent="0.25">
      <c r="A32" s="12" t="s">
        <v>120</v>
      </c>
      <c r="B32" t="s">
        <v>124</v>
      </c>
      <c r="C32" s="8">
        <v>0.70713933208193303</v>
      </c>
      <c r="D32" s="11">
        <v>0.64798274557880897</v>
      </c>
      <c r="E32" s="11">
        <v>0.76003613840365303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0.57289377449533396</v>
      </c>
      <c r="D33" s="27">
        <v>0.55570746442938501</v>
      </c>
      <c r="E33" s="27">
        <v>0.58990588332807503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0.62152170984611299</v>
      </c>
      <c r="D34" s="11">
        <v>0.56339899049049802</v>
      </c>
      <c r="E34" s="11">
        <v>0.67635173812992599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0.66274697221624801</v>
      </c>
      <c r="D35" s="11">
        <v>0.59032357146177195</v>
      </c>
      <c r="E35" s="11">
        <v>0.72826080022207795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0.40360542358218798</v>
      </c>
      <c r="D36" s="11">
        <v>0.34892206246659002</v>
      </c>
      <c r="E36" s="11">
        <v>0.460793465237475</v>
      </c>
      <c r="F36" s="15">
        <v>4</v>
      </c>
    </row>
    <row r="37" spans="1:6" x14ac:dyDescent="0.25">
      <c r="A37" s="12" t="s">
        <v>125</v>
      </c>
      <c r="B37" t="s">
        <v>129</v>
      </c>
      <c r="C37" s="8">
        <v>0.42679010206149298</v>
      </c>
      <c r="D37" s="11">
        <v>0.354282428556912</v>
      </c>
      <c r="E37" s="11">
        <v>0.50258710824708397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0.562911253225157</v>
      </c>
      <c r="D38" s="11">
        <v>0.50045118223985796</v>
      </c>
      <c r="E38" s="11">
        <v>0.62343802634898304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0.55517227415923198</v>
      </c>
      <c r="D39" s="11">
        <v>0.48963334156330302</v>
      </c>
      <c r="E39" s="11">
        <v>0.61884656775650104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0.61304291677187595</v>
      </c>
      <c r="D40" s="11">
        <v>0.57067775953461597</v>
      </c>
      <c r="E40" s="11">
        <v>0.65376390374640703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0.31913580161016403</v>
      </c>
      <c r="D41" s="11">
        <v>0.25810217479393199</v>
      </c>
      <c r="E41" s="11">
        <v>0.38707210752422699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0.61010010455514296</v>
      </c>
      <c r="D42" s="11">
        <v>0.54431046308962905</v>
      </c>
      <c r="E42" s="11">
        <v>0.67211312084154196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0.61154155645508002</v>
      </c>
      <c r="D43" s="11">
        <v>0.56495610694814602</v>
      </c>
      <c r="E43" s="11">
        <v>0.65617445861733903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0.60795137156547796</v>
      </c>
      <c r="D44" s="11">
        <v>0.56074330889328405</v>
      </c>
      <c r="E44" s="11">
        <v>0.65322347490869703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0.591917419297318</v>
      </c>
      <c r="D45" s="11">
        <v>0.55414635405643498</v>
      </c>
      <c r="E45" s="11">
        <v>0.62863305575352202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0.64744796207243105</v>
      </c>
      <c r="D46" s="27">
        <v>0.63583917544687596</v>
      </c>
      <c r="E46" s="27">
        <v>0.65888521508712306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0.54309595934775201</v>
      </c>
      <c r="D47" s="11">
        <v>0.45924357307779001</v>
      </c>
      <c r="E47" s="11">
        <v>0.62457518412551605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0.70234147565414995</v>
      </c>
      <c r="D48" s="11">
        <v>0.62620168226181705</v>
      </c>
      <c r="E48" s="11">
        <v>0.76870075613202804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0.70506387355871103</v>
      </c>
      <c r="D49" s="11">
        <v>0.61869226378196895</v>
      </c>
      <c r="E49" s="11">
        <v>0.77886389331134698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0.63982355257838097</v>
      </c>
      <c r="D50" s="11">
        <v>0.56362195914330504</v>
      </c>
      <c r="E50" s="11">
        <v>0.70957523755229601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0.66808835527726096</v>
      </c>
      <c r="D51" s="11">
        <v>0.59715846606513401</v>
      </c>
      <c r="E51" s="11">
        <v>0.73213151156550504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0.58557441510607</v>
      </c>
      <c r="D52" s="11">
        <v>0.50386884216117001</v>
      </c>
      <c r="E52" s="11">
        <v>0.66282837204102496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0.70752696505210899</v>
      </c>
      <c r="D53" s="11">
        <v>0.64677807988882396</v>
      </c>
      <c r="E53" s="11">
        <v>0.76167775184541897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0.65014893618736103</v>
      </c>
      <c r="D54" s="11">
        <v>0.54042485968665099</v>
      </c>
      <c r="E54" s="11">
        <v>0.74598927290615502</v>
      </c>
      <c r="F54" s="15">
        <v>4</v>
      </c>
    </row>
    <row r="55" spans="1:6" x14ac:dyDescent="0.25">
      <c r="A55" s="12" t="s">
        <v>137</v>
      </c>
      <c r="B55" t="s">
        <v>146</v>
      </c>
      <c r="C55" s="8">
        <v>0.66726103507792101</v>
      </c>
      <c r="D55" s="11">
        <v>0.57121726363448899</v>
      </c>
      <c r="E55" s="11">
        <v>0.75116340593557895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0.60152007454387202</v>
      </c>
      <c r="D56" s="11">
        <v>0.52062872136173499</v>
      </c>
      <c r="E56" s="11">
        <v>0.67722406940078905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0.68675634015909004</v>
      </c>
      <c r="D57" s="11">
        <v>0.62584605974350505</v>
      </c>
      <c r="E57" s="11">
        <v>0.74184100656817997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0.73875455154557501</v>
      </c>
      <c r="D58" s="11">
        <v>0.66755693296192498</v>
      </c>
      <c r="E58" s="11">
        <v>0.79928869788531198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0.65717960646002904</v>
      </c>
      <c r="D59" s="11">
        <v>0.56039374517460705</v>
      </c>
      <c r="E59" s="11">
        <v>0.74244990494789698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0.69530600489364902</v>
      </c>
      <c r="D60" s="11">
        <v>0.62287945914153797</v>
      </c>
      <c r="E60" s="11">
        <v>0.75920026589368295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0.61473154503563898</v>
      </c>
      <c r="D61" s="11">
        <v>0.55486599670329395</v>
      </c>
      <c r="E61" s="11">
        <v>0.67131514727197406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0.59178102038353697</v>
      </c>
      <c r="D62" s="11">
        <v>0.52922541868420503</v>
      </c>
      <c r="E62" s="11">
        <v>0.65149809287655602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0.52433953619672302</v>
      </c>
      <c r="D63" s="11">
        <v>0.42969923142495298</v>
      </c>
      <c r="E63" s="11">
        <v>0.61726337224871997</v>
      </c>
      <c r="F63" s="15">
        <v>4</v>
      </c>
    </row>
    <row r="64" spans="1:6" x14ac:dyDescent="0.25">
      <c r="A64" s="12" t="s">
        <v>137</v>
      </c>
      <c r="B64" t="s">
        <v>155</v>
      </c>
      <c r="C64" s="8">
        <v>0.59652192313998498</v>
      </c>
      <c r="D64" s="11">
        <v>0.52506037740076394</v>
      </c>
      <c r="E64" s="11">
        <v>0.66410956103497498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0.66668057543285597</v>
      </c>
      <c r="D65" s="11">
        <v>0.58852362451465701</v>
      </c>
      <c r="E65" s="11">
        <v>0.73663547798467099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0.588437964856244</v>
      </c>
      <c r="D66" s="11">
        <v>0.53546264376647501</v>
      </c>
      <c r="E66" s="11">
        <v>0.639439983264112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0.667514618638544</v>
      </c>
      <c r="D67" s="11">
        <v>0.61390289650688401</v>
      </c>
      <c r="E67" s="11">
        <v>0.71711239640593105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0.55505083445091097</v>
      </c>
      <c r="D68" s="11">
        <v>0.48064716979320898</v>
      </c>
      <c r="E68" s="11">
        <v>0.62706576602499897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0.71675997624050403</v>
      </c>
      <c r="D69" s="11">
        <v>0.59043739139458196</v>
      </c>
      <c r="E69" s="11">
        <v>0.816246149127551</v>
      </c>
      <c r="F69" s="15" t="s">
        <v>345</v>
      </c>
    </row>
    <row r="70" spans="1:6" x14ac:dyDescent="0.25">
      <c r="A70" s="12" t="s">
        <v>137</v>
      </c>
      <c r="B70" t="s">
        <v>161</v>
      </c>
      <c r="C70" s="8">
        <v>0.535076235515761</v>
      </c>
      <c r="D70" s="11">
        <v>0.45286353165955001</v>
      </c>
      <c r="E70" s="11">
        <v>0.615426124161221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0.52046806773686405</v>
      </c>
      <c r="D71" s="11">
        <v>0.45491774974170701</v>
      </c>
      <c r="E71" s="11">
        <v>0.58532111663060904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0.63496062999714697</v>
      </c>
      <c r="D72" s="11">
        <v>0.56417549327024796</v>
      </c>
      <c r="E72" s="11">
        <v>0.70035520085147895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0.64186626358186505</v>
      </c>
      <c r="D73" s="11">
        <v>0.56844864339869094</v>
      </c>
      <c r="E73" s="11">
        <v>0.70918364466793704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0.54611710870266295</v>
      </c>
      <c r="D74" s="11">
        <v>0.49397828934673799</v>
      </c>
      <c r="E74" s="11">
        <v>0.59726363532559201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0.68520573193355205</v>
      </c>
      <c r="D75" s="11">
        <v>0.60850962565522504</v>
      </c>
      <c r="E75" s="11">
        <v>0.752975997729319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0.67820996886895801</v>
      </c>
      <c r="D76" s="11">
        <v>0.61995220618637104</v>
      </c>
      <c r="E76" s="11">
        <v>0.73140643461907195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0.58502868377343398</v>
      </c>
      <c r="D77" s="11">
        <v>0.50657186876801197</v>
      </c>
      <c r="E77" s="11">
        <v>0.65939829404115002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0.61697454657864803</v>
      </c>
      <c r="D78" s="11">
        <v>0.549326530429044</v>
      </c>
      <c r="E78" s="11">
        <v>0.680376520331888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0.66366370482409198</v>
      </c>
      <c r="D79" s="11">
        <v>0.60700219990016702</v>
      </c>
      <c r="E79" s="11">
        <v>0.71597838389741497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0.59578056248275701</v>
      </c>
      <c r="D80" s="11">
        <v>0.51366688132325899</v>
      </c>
      <c r="E80" s="11">
        <v>0.67285974228807999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0.67228980486522505</v>
      </c>
      <c r="D81" s="11">
        <v>0.61003063943220404</v>
      </c>
      <c r="E81" s="11">
        <v>0.72902444813561695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0.71878127709547701</v>
      </c>
      <c r="D82" s="11">
        <v>0.63353415108875799</v>
      </c>
      <c r="E82" s="11">
        <v>0.79074801608547196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0.71202666537794401</v>
      </c>
      <c r="D83" s="11">
        <v>0.66884199512646403</v>
      </c>
      <c r="E83" s="11">
        <v>0.75167071373892003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0.69519983946307295</v>
      </c>
      <c r="D84" s="11">
        <v>0.62807088182556203</v>
      </c>
      <c r="E84" s="11">
        <v>0.75494019462556605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0.712836298677192</v>
      </c>
      <c r="D85" s="11">
        <v>0.67606233518224301</v>
      </c>
      <c r="E85" s="11">
        <v>0.74699789095492297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0.62601160947340195</v>
      </c>
      <c r="D86" s="11">
        <v>0.53860928158711296</v>
      </c>
      <c r="E86" s="11">
        <v>0.70589779922037799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0.57421076453271802</v>
      </c>
      <c r="D87" s="11">
        <v>0.50688338856659798</v>
      </c>
      <c r="E87" s="11">
        <v>0.63889441064728603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0.64133809986206902</v>
      </c>
      <c r="D88" s="11">
        <v>0.591515428585076</v>
      </c>
      <c r="E88" s="11">
        <v>0.68828626905285195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0.51499976099959699</v>
      </c>
      <c r="D89" s="27">
        <v>0.48866366968126901</v>
      </c>
      <c r="E89" s="27">
        <v>0.54125281057937202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0.32858985600831098</v>
      </c>
      <c r="D90" s="11">
        <v>0.26870994339681498</v>
      </c>
      <c r="E90" s="11">
        <v>0.39461307722021699</v>
      </c>
      <c r="F90" s="15">
        <v>4</v>
      </c>
    </row>
    <row r="91" spans="1:6" x14ac:dyDescent="0.25">
      <c r="A91" s="12" t="s">
        <v>180</v>
      </c>
      <c r="B91" t="s">
        <v>182</v>
      </c>
      <c r="C91" s="8">
        <v>0.53978514754953699</v>
      </c>
      <c r="D91" s="11">
        <v>0.44742046887772702</v>
      </c>
      <c r="E91" s="11">
        <v>0.62949571608644495</v>
      </c>
      <c r="F91" s="15">
        <v>4</v>
      </c>
    </row>
    <row r="92" spans="1:6" x14ac:dyDescent="0.25">
      <c r="A92" s="12" t="s">
        <v>180</v>
      </c>
      <c r="B92" t="s">
        <v>183</v>
      </c>
      <c r="C92" s="8">
        <v>0.46522721050244997</v>
      </c>
      <c r="D92" s="11">
        <v>0.37961973935920701</v>
      </c>
      <c r="E92" s="11">
        <v>0.55293351322277595</v>
      </c>
      <c r="F92" s="15">
        <v>4</v>
      </c>
    </row>
    <row r="93" spans="1:6" x14ac:dyDescent="0.25">
      <c r="A93" s="12" t="s">
        <v>180</v>
      </c>
      <c r="B93" t="s">
        <v>184</v>
      </c>
      <c r="C93" s="8">
        <v>0.46110489799062199</v>
      </c>
      <c r="D93" s="11">
        <v>0.39308250912702802</v>
      </c>
      <c r="E93" s="11">
        <v>0.53060732458205795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0.51928236918148396</v>
      </c>
      <c r="D94" s="11">
        <v>0.43827761872603299</v>
      </c>
      <c r="E94" s="11">
        <v>0.59928592949681503</v>
      </c>
      <c r="F94" s="15">
        <v>4</v>
      </c>
    </row>
    <row r="95" spans="1:6" x14ac:dyDescent="0.25">
      <c r="A95" s="12" t="s">
        <v>180</v>
      </c>
      <c r="B95" t="s">
        <v>186</v>
      </c>
      <c r="C95" s="8">
        <v>0.35578272982686299</v>
      </c>
      <c r="D95" s="11">
        <v>0.24682931221544899</v>
      </c>
      <c r="E95" s="11">
        <v>0.48204852042158203</v>
      </c>
      <c r="F95" s="15" t="s">
        <v>345</v>
      </c>
    </row>
    <row r="96" spans="1:6" x14ac:dyDescent="0.25">
      <c r="A96" s="12" t="s">
        <v>180</v>
      </c>
      <c r="B96" t="s">
        <v>187</v>
      </c>
      <c r="C96" s="8">
        <v>0.62262813060064404</v>
      </c>
      <c r="D96" s="11">
        <v>0.57492783066998299</v>
      </c>
      <c r="E96" s="11">
        <v>0.66806607117106298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0.51473138744639302</v>
      </c>
      <c r="D97" s="11">
        <v>0.44815654402692701</v>
      </c>
      <c r="E97" s="11">
        <v>0.58078750963607195</v>
      </c>
      <c r="F97" s="15">
        <v>4</v>
      </c>
    </row>
    <row r="98" spans="1:6" x14ac:dyDescent="0.25">
      <c r="A98" s="12" t="s">
        <v>180</v>
      </c>
      <c r="B98" t="s">
        <v>189</v>
      </c>
      <c r="C98" s="8">
        <v>0.32154402647581198</v>
      </c>
      <c r="D98" s="11">
        <v>0.27208982961047601</v>
      </c>
      <c r="E98" s="11">
        <v>0.375351810344218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0.33983929835307503</v>
      </c>
      <c r="D99" s="11">
        <v>0.25104273964888602</v>
      </c>
      <c r="E99" s="11">
        <v>0.44152821816280902</v>
      </c>
      <c r="F99" s="15">
        <v>4</v>
      </c>
    </row>
    <row r="100" spans="1:6" x14ac:dyDescent="0.25">
      <c r="A100" s="12" t="s">
        <v>180</v>
      </c>
      <c r="B100" t="s">
        <v>191</v>
      </c>
      <c r="C100" s="8">
        <v>0.33035827751473201</v>
      </c>
      <c r="D100" s="11">
        <v>0.24904811998424101</v>
      </c>
      <c r="E100" s="11">
        <v>0.423252728362845</v>
      </c>
      <c r="F100" s="15">
        <v>4</v>
      </c>
    </row>
    <row r="101" spans="1:6" x14ac:dyDescent="0.25">
      <c r="A101" s="28" t="s">
        <v>192</v>
      </c>
      <c r="B101" s="30" t="s">
        <v>106</v>
      </c>
      <c r="C101" s="26">
        <v>0.47865867098099901</v>
      </c>
      <c r="D101" s="27">
        <v>0.45753697139388599</v>
      </c>
      <c r="E101" s="27">
        <v>0.49985695366284799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0.31010069951367403</v>
      </c>
      <c r="D102" s="11">
        <v>0.24833879121386099</v>
      </c>
      <c r="E102" s="11">
        <v>0.37946836969720399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0.434964833244051</v>
      </c>
      <c r="D103" s="11">
        <v>0.36969468364967401</v>
      </c>
      <c r="E103" s="11">
        <v>0.50257029544640597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0.44885244433516502</v>
      </c>
      <c r="D104" s="11">
        <v>0.40463941385688901</v>
      </c>
      <c r="E104" s="11">
        <v>0.49388884928591298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0.46468528951363502</v>
      </c>
      <c r="D105" s="11">
        <v>0.409060352285745</v>
      </c>
      <c r="E105" s="11">
        <v>0.52120285477495498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0.520035631437895</v>
      </c>
      <c r="D106" s="11">
        <v>0.45085100344872397</v>
      </c>
      <c r="E106" s="11">
        <v>0.58846026047667699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0.52121412536396505</v>
      </c>
      <c r="D107" s="11">
        <v>0.43520002255285201</v>
      </c>
      <c r="E107" s="11">
        <v>0.60598848478623502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0.39168469259383898</v>
      </c>
      <c r="D108" s="11">
        <v>0.30802639444520702</v>
      </c>
      <c r="E108" s="11">
        <v>0.482229979306176</v>
      </c>
      <c r="F108" s="15">
        <v>4</v>
      </c>
    </row>
    <row r="109" spans="1:6" x14ac:dyDescent="0.25">
      <c r="A109" s="12" t="s">
        <v>192</v>
      </c>
      <c r="B109" t="s">
        <v>199</v>
      </c>
      <c r="C109" s="8">
        <v>0.52614417529274904</v>
      </c>
      <c r="D109" s="11">
        <v>0.44316589783884502</v>
      </c>
      <c r="E109" s="11">
        <v>0.60770310155486895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0.52777618886766298</v>
      </c>
      <c r="D110" s="11">
        <v>0.48416128921452101</v>
      </c>
      <c r="E110" s="11">
        <v>0.570971162230128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0.50654799492274805</v>
      </c>
      <c r="D111" s="27">
        <v>0.47379428266891999</v>
      </c>
      <c r="E111" s="27">
        <v>0.53924559601857402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0.50623982619790697</v>
      </c>
      <c r="D112" s="11">
        <v>0.37588251546496698</v>
      </c>
      <c r="E112" s="11">
        <v>0.63575422236111001</v>
      </c>
      <c r="F112" s="15">
        <v>4</v>
      </c>
    </row>
    <row r="113" spans="1:6" x14ac:dyDescent="0.25">
      <c r="A113" s="12" t="s">
        <v>201</v>
      </c>
      <c r="B113" t="s">
        <v>203</v>
      </c>
      <c r="C113" s="8">
        <v>0.52071939056851901</v>
      </c>
      <c r="D113" s="11">
        <v>0.47216642539186898</v>
      </c>
      <c r="E113" s="11">
        <v>0.56888406436920202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0.57720435120158298</v>
      </c>
      <c r="D114" s="11">
        <v>0.50394535289025899</v>
      </c>
      <c r="E114" s="11">
        <v>0.64721804370593705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0.50875433995305297</v>
      </c>
      <c r="D115" s="11">
        <v>0.41523568518121801</v>
      </c>
      <c r="E115" s="11">
        <v>0.60166428950680095</v>
      </c>
      <c r="F115" s="15">
        <v>4</v>
      </c>
    </row>
    <row r="116" spans="1:6" x14ac:dyDescent="0.25">
      <c r="A116" s="12" t="s">
        <v>201</v>
      </c>
      <c r="B116" t="s">
        <v>206</v>
      </c>
      <c r="C116" s="8">
        <v>0.41898207340308402</v>
      </c>
      <c r="D116" s="11">
        <v>0.326887149496072</v>
      </c>
      <c r="E116" s="11">
        <v>0.51709109951710797</v>
      </c>
      <c r="F116" s="15">
        <v>4</v>
      </c>
    </row>
    <row r="117" spans="1:6" x14ac:dyDescent="0.25">
      <c r="A117" s="12" t="s">
        <v>201</v>
      </c>
      <c r="B117" t="s">
        <v>207</v>
      </c>
      <c r="C117" s="8">
        <v>0.37975142673962597</v>
      </c>
      <c r="D117" s="11">
        <v>0.28141262723650201</v>
      </c>
      <c r="E117" s="11">
        <v>0.48906635283938499</v>
      </c>
      <c r="F117" s="15">
        <v>4</v>
      </c>
    </row>
    <row r="118" spans="1:6" x14ac:dyDescent="0.25">
      <c r="A118" s="12" t="s">
        <v>201</v>
      </c>
      <c r="B118" t="s">
        <v>208</v>
      </c>
      <c r="C118" s="8">
        <v>0.50933606798839304</v>
      </c>
      <c r="D118" s="11">
        <v>0.422005943995232</v>
      </c>
      <c r="E118" s="11">
        <v>0.59610007120481201</v>
      </c>
      <c r="F118" s="15">
        <v>4</v>
      </c>
    </row>
    <row r="119" spans="1:6" x14ac:dyDescent="0.25">
      <c r="A119" s="12" t="s">
        <v>201</v>
      </c>
      <c r="B119" t="s">
        <v>209</v>
      </c>
      <c r="C119" s="8">
        <v>0.38387820045021598</v>
      </c>
      <c r="D119" s="11">
        <v>0.28835344473538299</v>
      </c>
      <c r="E119" s="11">
        <v>0.48929056353871803</v>
      </c>
      <c r="F119" s="15">
        <v>4</v>
      </c>
    </row>
    <row r="120" spans="1:6" x14ac:dyDescent="0.25">
      <c r="A120" s="28" t="s">
        <v>210</v>
      </c>
      <c r="B120" s="30" t="s">
        <v>106</v>
      </c>
      <c r="C120" s="26">
        <v>0.54029341023035904</v>
      </c>
      <c r="D120" s="27">
        <v>0.52130264133389304</v>
      </c>
      <c r="E120" s="27">
        <v>0.55916788147020802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0.53738778179347801</v>
      </c>
      <c r="D121" s="11">
        <v>0.465830946808102</v>
      </c>
      <c r="E121" s="11">
        <v>0.60743693794037501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0.54831755174220298</v>
      </c>
      <c r="D122" s="11">
        <v>0.50426642318224901</v>
      </c>
      <c r="E122" s="11">
        <v>0.59162432140699905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0.52285267592094598</v>
      </c>
      <c r="D123" s="11">
        <v>0.46667311903849801</v>
      </c>
      <c r="E123" s="11">
        <v>0.57845990506697298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0.47072727567205802</v>
      </c>
      <c r="D124" s="11">
        <v>0.40766055633682502</v>
      </c>
      <c r="E124" s="11">
        <v>0.53474269544073105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0.4183737310233</v>
      </c>
      <c r="D125" s="11">
        <v>0.35302816562553402</v>
      </c>
      <c r="E125" s="11">
        <v>0.48671537400857501</v>
      </c>
      <c r="F125" s="15">
        <v>4</v>
      </c>
    </row>
    <row r="126" spans="1:6" x14ac:dyDescent="0.25">
      <c r="A126" s="12" t="s">
        <v>210</v>
      </c>
      <c r="B126" t="s">
        <v>216</v>
      </c>
      <c r="C126" s="8">
        <v>0.66365993283227998</v>
      </c>
      <c r="D126" s="11">
        <v>0.60769606761426498</v>
      </c>
      <c r="E126" s="11">
        <v>0.71537945602873498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0.58885159403560094</v>
      </c>
      <c r="D127" s="11">
        <v>0.51283023752927404</v>
      </c>
      <c r="E127" s="11">
        <v>0.66085522062228996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0.50719599311298702</v>
      </c>
      <c r="D128" s="11">
        <v>0.44470961310582602</v>
      </c>
      <c r="E128" s="11">
        <v>0.56945835577151604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0.56610768805834799</v>
      </c>
      <c r="D129" s="11">
        <v>0.50207262047369206</v>
      </c>
      <c r="E129" s="11">
        <v>0.62800912348180804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0.517996823965579</v>
      </c>
      <c r="D130" s="11">
        <v>0.46168105307232798</v>
      </c>
      <c r="E130" s="11">
        <v>0.57385907393902602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0.43812138516566601</v>
      </c>
      <c r="D131" s="11">
        <v>0.37366579406924999</v>
      </c>
      <c r="E131" s="11">
        <v>0.50473551875724298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0.47992108881042</v>
      </c>
      <c r="D132" s="27">
        <v>0.44875860722588901</v>
      </c>
      <c r="E132" s="27">
        <v>0.51124059874564498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0.57625297928501895</v>
      </c>
      <c r="D133" s="11">
        <v>0.49859497491952498</v>
      </c>
      <c r="E133" s="11">
        <v>0.650318701354474</v>
      </c>
      <c r="F133" s="15">
        <v>4</v>
      </c>
    </row>
    <row r="134" spans="1:6" x14ac:dyDescent="0.25">
      <c r="A134" s="12" t="s">
        <v>222</v>
      </c>
      <c r="B134" t="s">
        <v>224</v>
      </c>
      <c r="C134" s="8">
        <v>0.37072630423576503</v>
      </c>
      <c r="D134" s="11">
        <v>0.28426991825075498</v>
      </c>
      <c r="E134" s="11">
        <v>0.46634458240919502</v>
      </c>
      <c r="F134" s="15">
        <v>4</v>
      </c>
    </row>
    <row r="135" spans="1:6" x14ac:dyDescent="0.25">
      <c r="A135" s="12" t="s">
        <v>222</v>
      </c>
      <c r="B135" t="s">
        <v>225</v>
      </c>
      <c r="C135" s="8">
        <v>0.23347663223023701</v>
      </c>
      <c r="D135" s="11">
        <v>0.159462320094649</v>
      </c>
      <c r="E135" s="11">
        <v>0.32842168006282002</v>
      </c>
      <c r="F135" s="15">
        <v>4</v>
      </c>
    </row>
    <row r="136" spans="1:6" x14ac:dyDescent="0.25">
      <c r="A136" s="12" t="s">
        <v>222</v>
      </c>
      <c r="B136" t="s">
        <v>226</v>
      </c>
      <c r="C136" s="8">
        <v>0.46092763455637098</v>
      </c>
      <c r="D136" s="11">
        <v>0.38531055667064901</v>
      </c>
      <c r="E136" s="11">
        <v>0.53838681007632205</v>
      </c>
      <c r="F136" s="15">
        <v>4</v>
      </c>
    </row>
    <row r="137" spans="1:6" x14ac:dyDescent="0.25">
      <c r="A137" s="12" t="s">
        <v>222</v>
      </c>
      <c r="B137" t="s">
        <v>227</v>
      </c>
      <c r="C137" s="8">
        <v>0.434909815233951</v>
      </c>
      <c r="D137" s="11">
        <v>0.31229662288139098</v>
      </c>
      <c r="E137" s="11">
        <v>0.56603962541492403</v>
      </c>
      <c r="F137" s="15">
        <v>4</v>
      </c>
    </row>
    <row r="138" spans="1:6" x14ac:dyDescent="0.25">
      <c r="A138" s="12" t="s">
        <v>222</v>
      </c>
      <c r="B138" t="s">
        <v>228</v>
      </c>
      <c r="C138" s="8">
        <v>0.57325397614517104</v>
      </c>
      <c r="D138" s="11">
        <v>0.48850349176005098</v>
      </c>
      <c r="E138" s="11">
        <v>0.65391065540002602</v>
      </c>
      <c r="F138" s="15">
        <v>4</v>
      </c>
    </row>
    <row r="139" spans="1:6" x14ac:dyDescent="0.25">
      <c r="A139" s="12" t="s">
        <v>222</v>
      </c>
      <c r="B139" t="s">
        <v>229</v>
      </c>
      <c r="C139" s="8">
        <v>0.42702615864018401</v>
      </c>
      <c r="D139" s="11">
        <v>0.35428138722604702</v>
      </c>
      <c r="E139" s="11">
        <v>0.50307065309800303</v>
      </c>
      <c r="F139" s="15">
        <v>4</v>
      </c>
    </row>
    <row r="140" spans="1:6" x14ac:dyDescent="0.25">
      <c r="A140" s="12" t="s">
        <v>222</v>
      </c>
      <c r="B140" t="s">
        <v>230</v>
      </c>
      <c r="C140" s="8">
        <v>0.51634025685031804</v>
      </c>
      <c r="D140" s="11">
        <v>0.31703757722607701</v>
      </c>
      <c r="E140" s="11">
        <v>0.71057702577291304</v>
      </c>
      <c r="F140" s="15" t="s">
        <v>346</v>
      </c>
    </row>
    <row r="141" spans="1:6" x14ac:dyDescent="0.25">
      <c r="A141" s="12" t="s">
        <v>222</v>
      </c>
      <c r="B141" t="s">
        <v>231</v>
      </c>
      <c r="C141" s="8">
        <v>0.53760058193969695</v>
      </c>
      <c r="D141" s="11">
        <v>0.47860763652324401</v>
      </c>
      <c r="E141" s="11">
        <v>0.59555918211368997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0.32618997430403901</v>
      </c>
      <c r="D142" s="11">
        <v>0.23180005566828299</v>
      </c>
      <c r="E142" s="11">
        <v>0.43714388295555401</v>
      </c>
      <c r="F142" s="15">
        <v>4</v>
      </c>
    </row>
    <row r="143" spans="1:6" x14ac:dyDescent="0.25">
      <c r="A143" s="12" t="s">
        <v>222</v>
      </c>
      <c r="B143" t="s">
        <v>233</v>
      </c>
      <c r="C143" s="8">
        <v>0.39184141025276997</v>
      </c>
      <c r="D143" s="11">
        <v>0.29947230012081499</v>
      </c>
      <c r="E143" s="11">
        <v>0.49266427480884001</v>
      </c>
      <c r="F143" s="15">
        <v>4</v>
      </c>
    </row>
    <row r="144" spans="1:6" x14ac:dyDescent="0.25">
      <c r="A144" s="12" t="s">
        <v>222</v>
      </c>
      <c r="B144" t="s">
        <v>234</v>
      </c>
      <c r="C144" s="8">
        <v>0.33093392901535201</v>
      </c>
      <c r="D144" s="11">
        <v>0.23927907890058001</v>
      </c>
      <c r="E144" s="11">
        <v>0.43750548440555997</v>
      </c>
      <c r="F144" s="15">
        <v>4</v>
      </c>
    </row>
    <row r="145" spans="1:6" x14ac:dyDescent="0.25">
      <c r="A145" s="28" t="s">
        <v>235</v>
      </c>
      <c r="B145" s="30" t="s">
        <v>106</v>
      </c>
      <c r="C145" s="26">
        <v>0.356837073212462</v>
      </c>
      <c r="D145" s="27">
        <v>0.323276901082441</v>
      </c>
      <c r="E145" s="27">
        <v>0.39186378263740601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0.35505781255734598</v>
      </c>
      <c r="D146" s="11">
        <v>0.29980279123550602</v>
      </c>
      <c r="E146" s="11">
        <v>0.41446850646472599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0.27871942089182</v>
      </c>
      <c r="D147" s="11">
        <v>0.18806279272839699</v>
      </c>
      <c r="E147" s="11">
        <v>0.39197972749354798</v>
      </c>
      <c r="F147" s="15" t="s">
        <v>345</v>
      </c>
    </row>
    <row r="148" spans="1:6" x14ac:dyDescent="0.25">
      <c r="A148" s="12" t="s">
        <v>235</v>
      </c>
      <c r="B148" t="s">
        <v>238</v>
      </c>
      <c r="C148" s="8">
        <v>0.17073337947985801</v>
      </c>
      <c r="D148" s="11">
        <v>0.114688527194276</v>
      </c>
      <c r="E148" s="11">
        <v>0.24653890103245399</v>
      </c>
      <c r="F148" s="15">
        <v>4</v>
      </c>
    </row>
    <row r="149" spans="1:6" x14ac:dyDescent="0.25">
      <c r="A149" s="12" t="s">
        <v>235</v>
      </c>
      <c r="B149" t="s">
        <v>239</v>
      </c>
      <c r="C149" s="8">
        <v>0.31526981641572899</v>
      </c>
      <c r="D149" s="11">
        <v>0.22928409208700701</v>
      </c>
      <c r="E149" s="11">
        <v>0.41609272809450798</v>
      </c>
      <c r="F149" s="15">
        <v>4</v>
      </c>
    </row>
    <row r="150" spans="1:6" x14ac:dyDescent="0.25">
      <c r="A150" s="12" t="s">
        <v>235</v>
      </c>
      <c r="B150" t="s">
        <v>240</v>
      </c>
      <c r="C150" s="8">
        <v>0.386220745199156</v>
      </c>
      <c r="D150" s="11">
        <v>0.34185743263728902</v>
      </c>
      <c r="E150" s="11">
        <v>0.432557359708102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0.40270314110530703</v>
      </c>
      <c r="D151" s="27">
        <v>0.369968155338536</v>
      </c>
      <c r="E151" s="27">
        <v>0.43632862764545899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0.26837399770984699</v>
      </c>
      <c r="D152" s="11">
        <v>0.208629521930351</v>
      </c>
      <c r="E152" s="11">
        <v>0.33792168012051899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0.24888506811575001</v>
      </c>
      <c r="D153" s="11">
        <v>0.18234653832477701</v>
      </c>
      <c r="E153" s="11">
        <v>0.32990710163585002</v>
      </c>
      <c r="F153" s="15">
        <v>4</v>
      </c>
    </row>
    <row r="154" spans="1:6" x14ac:dyDescent="0.25">
      <c r="A154" s="12" t="s">
        <v>241</v>
      </c>
      <c r="B154" t="s">
        <v>244</v>
      </c>
      <c r="C154" s="8">
        <v>0.31737870916192101</v>
      </c>
      <c r="D154" s="11">
        <v>0.25627185286377802</v>
      </c>
      <c r="E154" s="11">
        <v>0.385503672861917</v>
      </c>
      <c r="F154" s="15">
        <v>4</v>
      </c>
    </row>
    <row r="155" spans="1:6" x14ac:dyDescent="0.25">
      <c r="A155" s="12" t="s">
        <v>241</v>
      </c>
      <c r="B155" t="s">
        <v>245</v>
      </c>
      <c r="C155" s="8">
        <v>0.40355348476489</v>
      </c>
      <c r="D155" s="11">
        <v>0.34511320069520302</v>
      </c>
      <c r="E155" s="11">
        <v>0.46486520904043199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0.47852696404390599</v>
      </c>
      <c r="D156" s="11">
        <v>0.41969519942870998</v>
      </c>
      <c r="E156" s="11">
        <v>0.53796049596669804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0.26629632604522002</v>
      </c>
      <c r="D157" s="11">
        <v>0.19190972339062801</v>
      </c>
      <c r="E157" s="11">
        <v>0.356785760888024</v>
      </c>
      <c r="F157" s="15">
        <v>4</v>
      </c>
    </row>
    <row r="158" spans="1:6" x14ac:dyDescent="0.25">
      <c r="A158" s="12" t="s">
        <v>241</v>
      </c>
      <c r="B158" t="s">
        <v>248</v>
      </c>
      <c r="C158" s="8">
        <v>0.28825860024921601</v>
      </c>
      <c r="D158" s="11">
        <v>0.200456924638552</v>
      </c>
      <c r="E158" s="11">
        <v>0.39549488644674502</v>
      </c>
      <c r="F158" s="15">
        <v>4</v>
      </c>
    </row>
    <row r="159" spans="1:6" x14ac:dyDescent="0.25">
      <c r="A159" s="28" t="s">
        <v>249</v>
      </c>
      <c r="B159" s="30" t="s">
        <v>106</v>
      </c>
      <c r="C159" s="26">
        <v>7.9786288308651199E-2</v>
      </c>
      <c r="D159" s="27">
        <v>6.0331993062306202E-2</v>
      </c>
      <c r="E159" s="27">
        <v>0.104813973655244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6.2315776144338197E-2</v>
      </c>
      <c r="D160" s="11">
        <v>3.6869139258070303E-2</v>
      </c>
      <c r="E160" s="11">
        <v>0.103439134236309</v>
      </c>
      <c r="F160" s="15">
        <v>4</v>
      </c>
    </row>
    <row r="161" spans="1:6" x14ac:dyDescent="0.25">
      <c r="A161" s="12" t="s">
        <v>249</v>
      </c>
      <c r="B161" t="s">
        <v>250</v>
      </c>
      <c r="C161" s="8">
        <v>8.5905083821327305E-2</v>
      </c>
      <c r="D161" s="11">
        <v>6.2032973006875297E-2</v>
      </c>
      <c r="E161" s="11">
        <v>0.117810022756289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5.5972393933212898E-2</v>
      </c>
      <c r="D162" s="27">
        <v>4.3917876132710899E-2</v>
      </c>
      <c r="E162" s="27">
        <v>7.1089599752902299E-2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7.2092324717593706E-2</v>
      </c>
      <c r="D163" s="11">
        <v>5.1530930352238102E-2</v>
      </c>
      <c r="E163" s="11">
        <v>9.9993000948944102E-2</v>
      </c>
      <c r="F163" s="15">
        <v>4</v>
      </c>
    </row>
    <row r="164" spans="1:6" x14ac:dyDescent="0.25">
      <c r="A164" s="13" t="s">
        <v>251</v>
      </c>
      <c r="B164" s="2" t="s">
        <v>253</v>
      </c>
      <c r="C164" s="9">
        <v>5.3928592740535998E-2</v>
      </c>
      <c r="D164" s="10">
        <v>4.0764627021272801E-2</v>
      </c>
      <c r="E164" s="10">
        <v>7.1028773554084906E-2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2" workbookViewId="0">
      <selection activeCell="B2" sqref="B2"/>
    </sheetView>
  </sheetViews>
  <sheetFormatPr baseColWidth="10" defaultColWidth="11.42578125" defaultRowHeight="15" x14ac:dyDescent="0.25"/>
  <cols>
    <col min="1" max="1" width="23.5703125" customWidth="1"/>
    <col min="2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55</v>
      </c>
    </row>
    <row r="3" spans="1:6" x14ac:dyDescent="0.25">
      <c r="A3" s="1" t="s">
        <v>305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0.24816480167065699</v>
      </c>
      <c r="D12" s="23">
        <v>0.24214290892016499</v>
      </c>
      <c r="E12" s="23">
        <v>0.25428620461512602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0.22700254582433499</v>
      </c>
      <c r="D13" s="27">
        <v>0.19903641411968501</v>
      </c>
      <c r="E13" s="27">
        <v>0.257634202031018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0.226730886328948</v>
      </c>
      <c r="D14" s="11">
        <v>0.198935016718392</v>
      </c>
      <c r="E14" s="11">
        <v>0.25716370432284202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0.25394784018331701</v>
      </c>
      <c r="D15" s="27">
        <v>0.22398021614330901</v>
      </c>
      <c r="E15" s="27">
        <v>0.28644500223137598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0.305257517903682</v>
      </c>
      <c r="D16" s="11">
        <v>0.25755779700904702</v>
      </c>
      <c r="E16" s="11">
        <v>0.35753705493545801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0.23494806680795199</v>
      </c>
      <c r="D17" s="11">
        <v>0.195230098241299</v>
      </c>
      <c r="E17" s="11">
        <v>0.27993563644544101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0.250958093383083</v>
      </c>
      <c r="D18" s="11">
        <v>0.16701790932336899</v>
      </c>
      <c r="E18" s="11">
        <v>0.35890801085717</v>
      </c>
      <c r="F18" s="15" t="s">
        <v>345</v>
      </c>
    </row>
    <row r="19" spans="1:6" x14ac:dyDescent="0.25">
      <c r="A19" s="28" t="s">
        <v>113</v>
      </c>
      <c r="B19" s="30" t="s">
        <v>106</v>
      </c>
      <c r="C19" s="26">
        <v>0.27736385209020997</v>
      </c>
      <c r="D19" s="27">
        <v>0.246153050359979</v>
      </c>
      <c r="E19" s="27">
        <v>0.310899923006625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0.2696496146913</v>
      </c>
      <c r="D20" s="11">
        <v>0.23561373825922999</v>
      </c>
      <c r="E20" s="11">
        <v>0.30662987752813797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0.35591207030333899</v>
      </c>
      <c r="D21" s="11">
        <v>0.27322355675108301</v>
      </c>
      <c r="E21" s="11">
        <v>0.44819297176382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8.6164856516754304E-2</v>
      </c>
      <c r="D22" s="11">
        <v>5.6901019253035201E-2</v>
      </c>
      <c r="E22" s="11">
        <v>0.12842939353218999</v>
      </c>
      <c r="F22" s="15">
        <v>4</v>
      </c>
    </row>
    <row r="23" spans="1:6" x14ac:dyDescent="0.25">
      <c r="A23" s="28" t="s">
        <v>116</v>
      </c>
      <c r="B23" s="30" t="s">
        <v>106</v>
      </c>
      <c r="C23" s="26">
        <v>0.16731622399839499</v>
      </c>
      <c r="D23" s="27">
        <v>0.139073132284803</v>
      </c>
      <c r="E23" s="27">
        <v>0.19996276348087999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0.12739387523495599</v>
      </c>
      <c r="D24" s="11">
        <v>7.3473836069133297E-2</v>
      </c>
      <c r="E24" s="11">
        <v>0.211836916288278</v>
      </c>
      <c r="F24" s="15" t="s">
        <v>345</v>
      </c>
    </row>
    <row r="25" spans="1:6" x14ac:dyDescent="0.25">
      <c r="A25" s="12" t="s">
        <v>116</v>
      </c>
      <c r="B25" t="s">
        <v>118</v>
      </c>
      <c r="C25" s="8">
        <v>0.15400469085510299</v>
      </c>
      <c r="D25" s="11">
        <v>0.12282312347378101</v>
      </c>
      <c r="E25" s="11">
        <v>0.19137535136909001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0.24590661293316499</v>
      </c>
      <c r="D26" s="11">
        <v>0.17728278873757899</v>
      </c>
      <c r="E26" s="11">
        <v>0.33042524999227701</v>
      </c>
      <c r="F26" s="15">
        <v>4</v>
      </c>
    </row>
    <row r="27" spans="1:6" x14ac:dyDescent="0.25">
      <c r="A27" s="28" t="s">
        <v>120</v>
      </c>
      <c r="B27" s="30" t="s">
        <v>106</v>
      </c>
      <c r="C27" s="26">
        <v>0.24109819866805299</v>
      </c>
      <c r="D27" s="27">
        <v>0.21490304104039201</v>
      </c>
      <c r="E27" s="27">
        <v>0.269390743151523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0.22430602681769099</v>
      </c>
      <c r="D28" s="11">
        <v>0.17799468395186299</v>
      </c>
      <c r="E28" s="11">
        <v>0.27858318822480599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0.137639810810846</v>
      </c>
      <c r="D29" s="11">
        <v>9.4270821052574505E-2</v>
      </c>
      <c r="E29" s="11">
        <v>0.196629140179298</v>
      </c>
      <c r="F29" s="15">
        <v>4</v>
      </c>
    </row>
    <row r="30" spans="1:6" x14ac:dyDescent="0.25">
      <c r="A30" s="12" t="s">
        <v>120</v>
      </c>
      <c r="B30" t="s">
        <v>122</v>
      </c>
      <c r="C30" s="8">
        <v>0.22692112433196099</v>
      </c>
      <c r="D30" s="11">
        <v>0.18555009740831899</v>
      </c>
      <c r="E30" s="11">
        <v>0.274408525851354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0.10237006552238399</v>
      </c>
      <c r="D31" s="11">
        <v>6.5433644868704996E-2</v>
      </c>
      <c r="E31" s="11">
        <v>0.15666149525126</v>
      </c>
      <c r="F31" s="15">
        <v>4</v>
      </c>
    </row>
    <row r="32" spans="1:6" x14ac:dyDescent="0.25">
      <c r="A32" s="12" t="s">
        <v>120</v>
      </c>
      <c r="B32" t="s">
        <v>124</v>
      </c>
      <c r="C32" s="8">
        <v>0.37688462825783098</v>
      </c>
      <c r="D32" s="11">
        <v>0.32464472805665401</v>
      </c>
      <c r="E32" s="11">
        <v>0.43215167897017498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0.22627332513576301</v>
      </c>
      <c r="D33" s="27">
        <v>0.210898114810084</v>
      </c>
      <c r="E33" s="27">
        <v>0.24242508112549299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0.17072446287568699</v>
      </c>
      <c r="D34" s="11">
        <v>0.127578569096199</v>
      </c>
      <c r="E34" s="11">
        <v>0.22470365499935199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0.23239813532388501</v>
      </c>
      <c r="D35" s="11">
        <v>0.184937666914396</v>
      </c>
      <c r="E35" s="11">
        <v>0.28773858478137299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0.165955089675245</v>
      </c>
      <c r="D36" s="11">
        <v>0.127290397524216</v>
      </c>
      <c r="E36" s="11">
        <v>0.21349119974391201</v>
      </c>
      <c r="F36" s="15">
        <v>4</v>
      </c>
    </row>
    <row r="37" spans="1:6" x14ac:dyDescent="0.25">
      <c r="A37" s="12" t="s">
        <v>125</v>
      </c>
      <c r="B37" t="s">
        <v>129</v>
      </c>
      <c r="C37" s="8">
        <v>0.19582340259226</v>
      </c>
      <c r="D37" s="11">
        <v>0.148788046715992</v>
      </c>
      <c r="E37" s="11">
        <v>0.25330302984326503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0.20305415880578001</v>
      </c>
      <c r="D38" s="11">
        <v>0.15693026476627001</v>
      </c>
      <c r="E38" s="11">
        <v>0.25857660883886802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0.28809183685358097</v>
      </c>
      <c r="D39" s="11">
        <v>0.235554225271456</v>
      </c>
      <c r="E39" s="11">
        <v>0.34702788872847801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0.237297859036187</v>
      </c>
      <c r="D40" s="11">
        <v>0.20110625438240701</v>
      </c>
      <c r="E40" s="11">
        <v>0.27773828408635098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0.15915511776329799</v>
      </c>
      <c r="D41" s="11">
        <v>0.110086010317725</v>
      </c>
      <c r="E41" s="11">
        <v>0.22457649885314401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0.24623395296547401</v>
      </c>
      <c r="D42" s="11">
        <v>0.19870344295123901</v>
      </c>
      <c r="E42" s="11">
        <v>0.30086499632724001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0.23303335989884599</v>
      </c>
      <c r="D43" s="11">
        <v>0.19464866889771401</v>
      </c>
      <c r="E43" s="11">
        <v>0.27638973381194798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0.27728548966871802</v>
      </c>
      <c r="D44" s="11">
        <v>0.237254979372582</v>
      </c>
      <c r="E44" s="11">
        <v>0.32122564476732302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0.22010252994652499</v>
      </c>
      <c r="D45" s="11">
        <v>0.18326023654788301</v>
      </c>
      <c r="E45" s="11">
        <v>0.26197576912986298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0.27323258348713197</v>
      </c>
      <c r="D46" s="27">
        <v>0.26250379817698299</v>
      </c>
      <c r="E46" s="27">
        <v>0.284230868465427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0.28130121055073198</v>
      </c>
      <c r="D47" s="11">
        <v>0.21869680768362099</v>
      </c>
      <c r="E47" s="11">
        <v>0.35371348906873301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0.293686308455403</v>
      </c>
      <c r="D48" s="11">
        <v>0.234560473498206</v>
      </c>
      <c r="E48" s="11">
        <v>0.36069297445366999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0.40790587459366801</v>
      </c>
      <c r="D49" s="11">
        <v>0.32033290169075501</v>
      </c>
      <c r="E49" s="11">
        <v>0.501745994143733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0.28724724773441701</v>
      </c>
      <c r="D50" s="11">
        <v>0.22149625440816101</v>
      </c>
      <c r="E50" s="11">
        <v>0.36340531488035699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0.25997369715436103</v>
      </c>
      <c r="D51" s="11">
        <v>0.20393131501794601</v>
      </c>
      <c r="E51" s="11">
        <v>0.32512707368687099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0.41767719073262699</v>
      </c>
      <c r="D52" s="11">
        <v>0.34558137827288199</v>
      </c>
      <c r="E52" s="11">
        <v>0.49347209998032598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0.32112800719184198</v>
      </c>
      <c r="D53" s="11">
        <v>0.25277412959303103</v>
      </c>
      <c r="E53" s="11">
        <v>0.39811767015423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0.11534061081321501</v>
      </c>
      <c r="D54" s="11">
        <v>5.7105650836001602E-2</v>
      </c>
      <c r="E54" s="11">
        <v>0.219158825782718</v>
      </c>
      <c r="F54" s="15" t="s">
        <v>345</v>
      </c>
    </row>
    <row r="55" spans="1:6" x14ac:dyDescent="0.25">
      <c r="A55" s="12" t="s">
        <v>137</v>
      </c>
      <c r="B55" t="s">
        <v>146</v>
      </c>
      <c r="C55" s="8">
        <v>0.16987439629082099</v>
      </c>
      <c r="D55" s="11">
        <v>0.114502522550832</v>
      </c>
      <c r="E55" s="11">
        <v>0.244625968768232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0.26688743549407901</v>
      </c>
      <c r="D56" s="11">
        <v>0.203270127112958</v>
      </c>
      <c r="E56" s="11">
        <v>0.34187164228407702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0.37794852586886901</v>
      </c>
      <c r="D57" s="11">
        <v>0.32220658599756002</v>
      </c>
      <c r="E57" s="11">
        <v>0.43711475141228001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0.24019094254785001</v>
      </c>
      <c r="D58" s="11">
        <v>0.187896659704297</v>
      </c>
      <c r="E58" s="11">
        <v>0.301633685463156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0.28054495500369903</v>
      </c>
      <c r="D59" s="11">
        <v>0.19680425900742099</v>
      </c>
      <c r="E59" s="11">
        <v>0.38292975367822502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0.19222286901142899</v>
      </c>
      <c r="D60" s="11">
        <v>0.13261539308273901</v>
      </c>
      <c r="E60" s="11">
        <v>0.27027414876779499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0.31075230962045802</v>
      </c>
      <c r="D61" s="11">
        <v>0.25585251293097899</v>
      </c>
      <c r="E61" s="11">
        <v>0.371550477917031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0.17083595945646601</v>
      </c>
      <c r="D62" s="11">
        <v>0.11781400750457401</v>
      </c>
      <c r="E62" s="11">
        <v>0.24119616980335001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0.171440757609991</v>
      </c>
      <c r="D63" s="11">
        <v>0.10583635715213</v>
      </c>
      <c r="E63" s="11">
        <v>0.26563042716461099</v>
      </c>
      <c r="F63" s="15" t="s">
        <v>345</v>
      </c>
    </row>
    <row r="64" spans="1:6" x14ac:dyDescent="0.25">
      <c r="A64" s="12" t="s">
        <v>137</v>
      </c>
      <c r="B64" t="s">
        <v>155</v>
      </c>
      <c r="C64" s="8">
        <v>0.27577185911580498</v>
      </c>
      <c r="D64" s="11">
        <v>0.213032955803372</v>
      </c>
      <c r="E64" s="11">
        <v>0.348798310816058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0.30726251163653201</v>
      </c>
      <c r="D65" s="11">
        <v>0.23345890058545399</v>
      </c>
      <c r="E65" s="11">
        <v>0.39245245531107797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0.236913861027021</v>
      </c>
      <c r="D66" s="11">
        <v>0.190164403604309</v>
      </c>
      <c r="E66" s="11">
        <v>0.29102598404171298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0.20243014210466501</v>
      </c>
      <c r="D67" s="11">
        <v>0.15872304887949601</v>
      </c>
      <c r="E67" s="11">
        <v>0.25453134629678698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0.24582647028664001</v>
      </c>
      <c r="D68" s="11">
        <v>0.18459196432859401</v>
      </c>
      <c r="E68" s="11">
        <v>0.31941699308580501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0.119807300231486</v>
      </c>
      <c r="D69" s="11">
        <v>7.5693546928242303E-2</v>
      </c>
      <c r="E69" s="11">
        <v>0.18449853199958</v>
      </c>
      <c r="F69" s="15">
        <v>4</v>
      </c>
    </row>
    <row r="70" spans="1:6" x14ac:dyDescent="0.25">
      <c r="A70" s="12" t="s">
        <v>137</v>
      </c>
      <c r="B70" t="s">
        <v>161</v>
      </c>
      <c r="C70" s="8">
        <v>0.27565453086200198</v>
      </c>
      <c r="D70" s="11">
        <v>0.209884656590723</v>
      </c>
      <c r="E70" s="11">
        <v>0.35283076317874801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0.25854230995012301</v>
      </c>
      <c r="D71" s="11">
        <v>0.20223181790202899</v>
      </c>
      <c r="E71" s="11">
        <v>0.32416110750472099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0.32630183147456399</v>
      </c>
      <c r="D72" s="11">
        <v>0.27348211064474598</v>
      </c>
      <c r="E72" s="11">
        <v>0.38393201028423601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0.31161507123080701</v>
      </c>
      <c r="D73" s="11">
        <v>0.24922220440232501</v>
      </c>
      <c r="E73" s="11">
        <v>0.38168694411137499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0.16733751027204199</v>
      </c>
      <c r="D74" s="11">
        <v>0.12929197874965201</v>
      </c>
      <c r="E74" s="11">
        <v>0.21382899324621599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0.26922220211522602</v>
      </c>
      <c r="D75" s="11">
        <v>0.20936338280494499</v>
      </c>
      <c r="E75" s="11">
        <v>0.33886019607275297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0.33639742274206702</v>
      </c>
      <c r="D76" s="11">
        <v>0.28360559912863598</v>
      </c>
      <c r="E76" s="11">
        <v>0.39361685936047203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0.27176804797964399</v>
      </c>
      <c r="D77" s="11">
        <v>0.20797991681886499</v>
      </c>
      <c r="E77" s="11">
        <v>0.34655968956694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0.21362144756283</v>
      </c>
      <c r="D78" s="11">
        <v>0.16915184430944899</v>
      </c>
      <c r="E78" s="11">
        <v>0.26603854448165998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0.24319306469018401</v>
      </c>
      <c r="D79" s="11">
        <v>0.19615143896464499</v>
      </c>
      <c r="E79" s="11">
        <v>0.29734327103053798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0.272064815685294</v>
      </c>
      <c r="D80" s="11">
        <v>0.20805779406571501</v>
      </c>
      <c r="E80" s="11">
        <v>0.34713177604714801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0.42997053940915703</v>
      </c>
      <c r="D81" s="11">
        <v>0.37083564514691097</v>
      </c>
      <c r="E81" s="11">
        <v>0.49117363093904598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0.29100379483080602</v>
      </c>
      <c r="D82" s="11">
        <v>0.22020709808757299</v>
      </c>
      <c r="E82" s="11">
        <v>0.37365514240195902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0.34313779086886897</v>
      </c>
      <c r="D83" s="11">
        <v>0.29192191102737403</v>
      </c>
      <c r="E83" s="11">
        <v>0.39828494395236302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0.41405758844579998</v>
      </c>
      <c r="D84" s="11">
        <v>0.35480756637567801</v>
      </c>
      <c r="E84" s="11">
        <v>0.475903719386153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0.24088361960914001</v>
      </c>
      <c r="D85" s="11">
        <v>0.209764386203041</v>
      </c>
      <c r="E85" s="11">
        <v>0.27501283903411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0.19143416813679501</v>
      </c>
      <c r="D86" s="11">
        <v>0.135661540458095</v>
      </c>
      <c r="E86" s="11">
        <v>0.26315488791356101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0.20660182456065801</v>
      </c>
      <c r="D87" s="11">
        <v>0.14102257745255001</v>
      </c>
      <c r="E87" s="11">
        <v>0.29229971020337903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0.20209603748961699</v>
      </c>
      <c r="D88" s="11">
        <v>0.156853268385031</v>
      </c>
      <c r="E88" s="11">
        <v>0.25641988825718498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0.25109175811411499</v>
      </c>
      <c r="D89" s="27">
        <v>0.22617784884988701</v>
      </c>
      <c r="E89" s="27">
        <v>0.27776490429015699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0.15624160696734499</v>
      </c>
      <c r="D90" s="11">
        <v>0.11454724358674399</v>
      </c>
      <c r="E90" s="11">
        <v>0.20952127165449499</v>
      </c>
      <c r="F90" s="15">
        <v>4</v>
      </c>
    </row>
    <row r="91" spans="1:6" x14ac:dyDescent="0.25">
      <c r="A91" s="12" t="s">
        <v>180</v>
      </c>
      <c r="B91" t="s">
        <v>182</v>
      </c>
      <c r="C91" s="8">
        <v>0.35376531200595901</v>
      </c>
      <c r="D91" s="11">
        <v>0.28163265836871698</v>
      </c>
      <c r="E91" s="11">
        <v>0.43323105066091699</v>
      </c>
      <c r="F91" s="15">
        <v>4</v>
      </c>
    </row>
    <row r="92" spans="1:6" x14ac:dyDescent="0.25">
      <c r="A92" s="12" t="s">
        <v>180</v>
      </c>
      <c r="B92" t="s">
        <v>183</v>
      </c>
      <c r="C92" s="8">
        <v>0.238757665202358</v>
      </c>
      <c r="D92" s="11">
        <v>0.176354256447737</v>
      </c>
      <c r="E92" s="11">
        <v>0.314802942399529</v>
      </c>
      <c r="F92" s="15">
        <v>4</v>
      </c>
    </row>
    <row r="93" spans="1:6" x14ac:dyDescent="0.25">
      <c r="A93" s="12" t="s">
        <v>180</v>
      </c>
      <c r="B93" t="s">
        <v>184</v>
      </c>
      <c r="C93" s="8">
        <v>0.209249433808158</v>
      </c>
      <c r="D93" s="11">
        <v>0.158706518999364</v>
      </c>
      <c r="E93" s="11">
        <v>0.27070921685582899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0.197064122728075</v>
      </c>
      <c r="D94" s="11">
        <v>0.144291722050368</v>
      </c>
      <c r="E94" s="11">
        <v>0.26320064751608102</v>
      </c>
      <c r="F94" s="15">
        <v>4</v>
      </c>
    </row>
    <row r="95" spans="1:6" x14ac:dyDescent="0.25">
      <c r="A95" s="12" t="s">
        <v>180</v>
      </c>
      <c r="B95" t="s">
        <v>186</v>
      </c>
      <c r="C95" s="8">
        <v>0.152558290596574</v>
      </c>
      <c r="D95" s="11">
        <v>9.0868302313607596E-2</v>
      </c>
      <c r="E95" s="11">
        <v>0.24484977064518201</v>
      </c>
      <c r="F95" s="15" t="s">
        <v>345</v>
      </c>
    </row>
    <row r="96" spans="1:6" x14ac:dyDescent="0.25">
      <c r="A96" s="12" t="s">
        <v>180</v>
      </c>
      <c r="B96" t="s">
        <v>187</v>
      </c>
      <c r="C96" s="8">
        <v>0.33525259787162598</v>
      </c>
      <c r="D96" s="11">
        <v>0.287537728282103</v>
      </c>
      <c r="E96" s="11">
        <v>0.38658905874620902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0.117395199487022</v>
      </c>
      <c r="D97" s="11">
        <v>7.4955289763213806E-2</v>
      </c>
      <c r="E97" s="11">
        <v>0.17920944426551599</v>
      </c>
      <c r="F97" s="15">
        <v>4</v>
      </c>
    </row>
    <row r="98" spans="1:6" x14ac:dyDescent="0.25">
      <c r="A98" s="12" t="s">
        <v>180</v>
      </c>
      <c r="B98" t="s">
        <v>189</v>
      </c>
      <c r="C98" s="8">
        <v>0.13862527106862299</v>
      </c>
      <c r="D98" s="11">
        <v>0.101010214451126</v>
      </c>
      <c r="E98" s="11">
        <v>0.187328921443597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0.16525704913049999</v>
      </c>
      <c r="D99" s="11">
        <v>0.100001105259295</v>
      </c>
      <c r="E99" s="11">
        <v>0.26075828172450499</v>
      </c>
      <c r="F99" s="15" t="s">
        <v>345</v>
      </c>
    </row>
    <row r="100" spans="1:6" x14ac:dyDescent="0.25">
      <c r="A100" s="12" t="s">
        <v>180</v>
      </c>
      <c r="B100" t="s">
        <v>191</v>
      </c>
      <c r="C100" s="8">
        <v>0.133551788190161</v>
      </c>
      <c r="D100" s="11">
        <v>8.9709668101502493E-2</v>
      </c>
      <c r="E100" s="11">
        <v>0.194247896101643</v>
      </c>
      <c r="F100" s="15">
        <v>4</v>
      </c>
    </row>
    <row r="101" spans="1:6" x14ac:dyDescent="0.25">
      <c r="A101" s="28" t="s">
        <v>192</v>
      </c>
      <c r="B101" s="30" t="s">
        <v>106</v>
      </c>
      <c r="C101" s="26">
        <v>0.236063460415773</v>
      </c>
      <c r="D101" s="27">
        <v>0.21861509535279799</v>
      </c>
      <c r="E101" s="27">
        <v>0.25445094421271103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0.170946564558451</v>
      </c>
      <c r="D102" s="11">
        <v>0.130532519244902</v>
      </c>
      <c r="E102" s="11">
        <v>0.22069709908182999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0.156039593288194</v>
      </c>
      <c r="D103" s="11">
        <v>0.11212230740852699</v>
      </c>
      <c r="E103" s="11">
        <v>0.21303154467257501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0.24510876619085201</v>
      </c>
      <c r="D104" s="11">
        <v>0.209894766080641</v>
      </c>
      <c r="E104" s="11">
        <v>0.284106266880984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0.31117023860435999</v>
      </c>
      <c r="D105" s="11">
        <v>0.261152735750729</v>
      </c>
      <c r="E105" s="11">
        <v>0.36602167279647102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0.174377170890996</v>
      </c>
      <c r="D106" s="11">
        <v>0.122249731806781</v>
      </c>
      <c r="E106" s="11">
        <v>0.24258875815630199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0.400594004357126</v>
      </c>
      <c r="D107" s="11">
        <v>0.322130597781839</v>
      </c>
      <c r="E107" s="11">
        <v>0.48450900901467298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0.25223709221846602</v>
      </c>
      <c r="D108" s="11">
        <v>0.20823647790351199</v>
      </c>
      <c r="E108" s="11">
        <v>0.30198894557712902</v>
      </c>
      <c r="F108" s="15">
        <v>4</v>
      </c>
    </row>
    <row r="109" spans="1:6" x14ac:dyDescent="0.25">
      <c r="A109" s="12" t="s">
        <v>192</v>
      </c>
      <c r="B109" t="s">
        <v>199</v>
      </c>
      <c r="C109" s="8">
        <v>0.221995375628005</v>
      </c>
      <c r="D109" s="11">
        <v>0.167493210253017</v>
      </c>
      <c r="E109" s="11">
        <v>0.28809518824889602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0.20873510151356001</v>
      </c>
      <c r="D110" s="11">
        <v>0.17408221895860401</v>
      </c>
      <c r="E110" s="11">
        <v>0.24821294175408401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0.239434346280993</v>
      </c>
      <c r="D111" s="27">
        <v>0.21563575833686099</v>
      </c>
      <c r="E111" s="27">
        <v>0.264972172667365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0.33716489719207299</v>
      </c>
      <c r="D112" s="11">
        <v>0.24380286875787899</v>
      </c>
      <c r="E112" s="11">
        <v>0.44522912894625599</v>
      </c>
      <c r="F112" s="15">
        <v>4</v>
      </c>
    </row>
    <row r="113" spans="1:6" x14ac:dyDescent="0.25">
      <c r="A113" s="12" t="s">
        <v>201</v>
      </c>
      <c r="B113" t="s">
        <v>203</v>
      </c>
      <c r="C113" s="8">
        <v>0.22256376282621601</v>
      </c>
      <c r="D113" s="11">
        <v>0.18793806846376501</v>
      </c>
      <c r="E113" s="11">
        <v>0.26151447432698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0.33109194179950802</v>
      </c>
      <c r="D114" s="11">
        <v>0.26728363802759197</v>
      </c>
      <c r="E114" s="11">
        <v>0.40178027449804998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0.31921223872850402</v>
      </c>
      <c r="D115" s="11">
        <v>0.23197769034660901</v>
      </c>
      <c r="E115" s="11">
        <v>0.421258024391437</v>
      </c>
      <c r="F115" s="15">
        <v>4</v>
      </c>
    </row>
    <row r="116" spans="1:6" x14ac:dyDescent="0.25">
      <c r="A116" s="12" t="s">
        <v>201</v>
      </c>
      <c r="B116" t="s">
        <v>206</v>
      </c>
      <c r="C116" s="8">
        <v>0.16185020199539801</v>
      </c>
      <c r="D116" s="11">
        <v>0.100590533489321</v>
      </c>
      <c r="E116" s="11">
        <v>0.250045248401425</v>
      </c>
      <c r="F116" s="15" t="s">
        <v>345</v>
      </c>
    </row>
    <row r="117" spans="1:6" x14ac:dyDescent="0.25">
      <c r="A117" s="12" t="s">
        <v>201</v>
      </c>
      <c r="B117" t="s">
        <v>207</v>
      </c>
      <c r="C117" s="8">
        <v>0.116944852429526</v>
      </c>
      <c r="D117" s="11">
        <v>7.6131629553740199E-2</v>
      </c>
      <c r="E117" s="11">
        <v>0.17548170221834</v>
      </c>
      <c r="F117" s="15">
        <v>4</v>
      </c>
    </row>
    <row r="118" spans="1:6" x14ac:dyDescent="0.25">
      <c r="A118" s="12" t="s">
        <v>201</v>
      </c>
      <c r="B118" t="s">
        <v>208</v>
      </c>
      <c r="C118" s="8">
        <v>0.25960723853272999</v>
      </c>
      <c r="D118" s="11">
        <v>0.21054912555673699</v>
      </c>
      <c r="E118" s="11">
        <v>0.315527362058109</v>
      </c>
      <c r="F118" s="15">
        <v>4</v>
      </c>
    </row>
    <row r="119" spans="1:6" x14ac:dyDescent="0.25">
      <c r="A119" s="12" t="s">
        <v>201</v>
      </c>
      <c r="B119" t="s">
        <v>209</v>
      </c>
      <c r="C119" s="8">
        <v>0.23558250676087999</v>
      </c>
      <c r="D119" s="11">
        <v>0.16861222409384899</v>
      </c>
      <c r="E119" s="11">
        <v>0.31894790510879201</v>
      </c>
      <c r="F119" s="15">
        <v>4</v>
      </c>
    </row>
    <row r="120" spans="1:6" x14ac:dyDescent="0.25">
      <c r="A120" s="28" t="s">
        <v>210</v>
      </c>
      <c r="B120" s="30" t="s">
        <v>106</v>
      </c>
      <c r="C120" s="26">
        <v>0.27544573428722002</v>
      </c>
      <c r="D120" s="27">
        <v>0.25834135862651902</v>
      </c>
      <c r="E120" s="27">
        <v>0.29323481751874297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0.271743771819136</v>
      </c>
      <c r="D121" s="11">
        <v>0.216878170909859</v>
      </c>
      <c r="E121" s="11">
        <v>0.33455956880796001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0.24326724454252699</v>
      </c>
      <c r="D122" s="11">
        <v>0.203142914382445</v>
      </c>
      <c r="E122" s="11">
        <v>0.288448036669056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0.230482246322398</v>
      </c>
      <c r="D123" s="11">
        <v>0.182952803773934</v>
      </c>
      <c r="E123" s="11">
        <v>0.28603663975053201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0.24338826680654699</v>
      </c>
      <c r="D124" s="11">
        <v>0.18797049102967001</v>
      </c>
      <c r="E124" s="11">
        <v>0.30892863536555298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0.22372202358250501</v>
      </c>
      <c r="D125" s="11">
        <v>0.16371575046585299</v>
      </c>
      <c r="E125" s="11">
        <v>0.29788789836129798</v>
      </c>
      <c r="F125" s="15">
        <v>4</v>
      </c>
    </row>
    <row r="126" spans="1:6" x14ac:dyDescent="0.25">
      <c r="A126" s="12" t="s">
        <v>210</v>
      </c>
      <c r="B126" t="s">
        <v>216</v>
      </c>
      <c r="C126" s="8">
        <v>0.43225949448273199</v>
      </c>
      <c r="D126" s="11">
        <v>0.37658506795337598</v>
      </c>
      <c r="E126" s="11">
        <v>0.48969936193345798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0.29422134036840702</v>
      </c>
      <c r="D127" s="11">
        <v>0.233999908509333</v>
      </c>
      <c r="E127" s="11">
        <v>0.36260462319848402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0.236555742012727</v>
      </c>
      <c r="D128" s="11">
        <v>0.19293071830637601</v>
      </c>
      <c r="E128" s="11">
        <v>0.28654288650325599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0.30390450445799599</v>
      </c>
      <c r="D129" s="11">
        <v>0.25384575116277303</v>
      </c>
      <c r="E129" s="11">
        <v>0.35908421435005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0.24088426212214301</v>
      </c>
      <c r="D130" s="11">
        <v>0.19185446489584701</v>
      </c>
      <c r="E130" s="11">
        <v>0.297826320739423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0.26194985364845602</v>
      </c>
      <c r="D131" s="11">
        <v>0.20562627799546501</v>
      </c>
      <c r="E131" s="11">
        <v>0.327343730781332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0.201772697889403</v>
      </c>
      <c r="D132" s="27">
        <v>0.182015552948251</v>
      </c>
      <c r="E132" s="27">
        <v>0.22308952134955901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0.22905326660372999</v>
      </c>
      <c r="D133" s="11">
        <v>0.16834447562559199</v>
      </c>
      <c r="E133" s="11">
        <v>0.30366126458502102</v>
      </c>
      <c r="F133" s="15">
        <v>4</v>
      </c>
    </row>
    <row r="134" spans="1:6" x14ac:dyDescent="0.25">
      <c r="A134" s="12" t="s">
        <v>222</v>
      </c>
      <c r="B134" t="s">
        <v>224</v>
      </c>
      <c r="C134" s="8">
        <v>0.177484971304529</v>
      </c>
      <c r="D134" s="11">
        <v>0.122761265406407</v>
      </c>
      <c r="E134" s="11">
        <v>0.24966045788369201</v>
      </c>
      <c r="F134" s="15">
        <v>4</v>
      </c>
    </row>
    <row r="135" spans="1:6" x14ac:dyDescent="0.25">
      <c r="A135" s="12" t="s">
        <v>222</v>
      </c>
      <c r="B135" t="s">
        <v>225</v>
      </c>
      <c r="C135" s="8">
        <v>0.154928671716246</v>
      </c>
      <c r="D135" s="11">
        <v>0.103783481395668</v>
      </c>
      <c r="E135" s="11">
        <v>0.224952124945865</v>
      </c>
      <c r="F135" s="15">
        <v>4</v>
      </c>
    </row>
    <row r="136" spans="1:6" x14ac:dyDescent="0.25">
      <c r="A136" s="12" t="s">
        <v>222</v>
      </c>
      <c r="B136" t="s">
        <v>226</v>
      </c>
      <c r="C136" s="8">
        <v>0.28549776914430403</v>
      </c>
      <c r="D136" s="11">
        <v>0.219894055997258</v>
      </c>
      <c r="E136" s="11">
        <v>0.36160149545861298</v>
      </c>
      <c r="F136" s="15">
        <v>4</v>
      </c>
    </row>
    <row r="137" spans="1:6" x14ac:dyDescent="0.25">
      <c r="A137" s="12" t="s">
        <v>222</v>
      </c>
      <c r="B137" t="s">
        <v>227</v>
      </c>
      <c r="C137" s="8">
        <v>0.20337629483598499</v>
      </c>
      <c r="D137" s="11">
        <v>0.128475479060186</v>
      </c>
      <c r="E137" s="11">
        <v>0.30658299557122798</v>
      </c>
      <c r="F137" s="15" t="s">
        <v>345</v>
      </c>
    </row>
    <row r="138" spans="1:6" x14ac:dyDescent="0.25">
      <c r="A138" s="12" t="s">
        <v>222</v>
      </c>
      <c r="B138" t="s">
        <v>228</v>
      </c>
      <c r="C138" s="8">
        <v>0.23743329619468201</v>
      </c>
      <c r="D138" s="11">
        <v>0.17920482102931801</v>
      </c>
      <c r="E138" s="11">
        <v>0.30749378848326703</v>
      </c>
      <c r="F138" s="15">
        <v>4</v>
      </c>
    </row>
    <row r="139" spans="1:6" x14ac:dyDescent="0.25">
      <c r="A139" s="12" t="s">
        <v>222</v>
      </c>
      <c r="B139" t="s">
        <v>229</v>
      </c>
      <c r="C139" s="8">
        <v>0.15400370703861399</v>
      </c>
      <c r="D139" s="11">
        <v>9.0992944111411997E-2</v>
      </c>
      <c r="E139" s="11">
        <v>0.248709710781329</v>
      </c>
      <c r="F139" s="15" t="s">
        <v>345</v>
      </c>
    </row>
    <row r="140" spans="1:6" x14ac:dyDescent="0.25">
      <c r="A140" s="12" t="s">
        <v>222</v>
      </c>
      <c r="B140" t="s">
        <v>230</v>
      </c>
      <c r="C140" s="8">
        <v>0.22238309464984199</v>
      </c>
      <c r="D140" s="11">
        <v>0.14829590533645601</v>
      </c>
      <c r="E140" s="11">
        <v>0.31959462323304999</v>
      </c>
      <c r="F140" s="15">
        <v>4</v>
      </c>
    </row>
    <row r="141" spans="1:6" x14ac:dyDescent="0.25">
      <c r="A141" s="12" t="s">
        <v>222</v>
      </c>
      <c r="B141" t="s">
        <v>231</v>
      </c>
      <c r="C141" s="8">
        <v>0.19933593228112001</v>
      </c>
      <c r="D141" s="11">
        <v>0.16568894678905599</v>
      </c>
      <c r="E141" s="11">
        <v>0.23786764180414299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0.16259290865694701</v>
      </c>
      <c r="D142" s="11">
        <v>9.9610502658597902E-2</v>
      </c>
      <c r="E142" s="11">
        <v>0.25415724593056699</v>
      </c>
      <c r="F142" s="15" t="s">
        <v>345</v>
      </c>
    </row>
    <row r="143" spans="1:6" x14ac:dyDescent="0.25">
      <c r="A143" s="12" t="s">
        <v>222</v>
      </c>
      <c r="B143" t="s">
        <v>233</v>
      </c>
      <c r="C143" s="8">
        <v>0.34105834015626801</v>
      </c>
      <c r="D143" s="11">
        <v>0.237668202713786</v>
      </c>
      <c r="E143" s="11">
        <v>0.462158348044578</v>
      </c>
      <c r="F143" s="15">
        <v>4</v>
      </c>
    </row>
    <row r="144" spans="1:6" x14ac:dyDescent="0.25">
      <c r="A144" s="12" t="s">
        <v>222</v>
      </c>
      <c r="B144" t="s">
        <v>234</v>
      </c>
      <c r="C144" s="8">
        <v>0.151305135057139</v>
      </c>
      <c r="D144" s="11">
        <v>0.104479777036219</v>
      </c>
      <c r="E144" s="11">
        <v>0.21409921280170599</v>
      </c>
      <c r="F144" s="15">
        <v>4</v>
      </c>
    </row>
    <row r="145" spans="1:6" x14ac:dyDescent="0.25">
      <c r="A145" s="28" t="s">
        <v>235</v>
      </c>
      <c r="B145" s="30" t="s">
        <v>106</v>
      </c>
      <c r="C145" s="26">
        <v>0.12723156949331199</v>
      </c>
      <c r="D145" s="27">
        <v>0.107256165094749</v>
      </c>
      <c r="E145" s="27">
        <v>0.15030086578754301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0.11551277795849201</v>
      </c>
      <c r="D146" s="11">
        <v>8.08835561063765E-2</v>
      </c>
      <c r="E146" s="11">
        <v>0.16234922630962001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6.8233109582590601E-2</v>
      </c>
      <c r="D147" s="11">
        <v>3.4268897214744701E-2</v>
      </c>
      <c r="E147" s="11">
        <v>0.131283445694102</v>
      </c>
      <c r="F147" s="15" t="s">
        <v>345</v>
      </c>
    </row>
    <row r="148" spans="1:6" x14ac:dyDescent="0.25">
      <c r="A148" s="12" t="s">
        <v>235</v>
      </c>
      <c r="B148" t="s">
        <v>238</v>
      </c>
      <c r="C148" s="8">
        <v>2.4350698629334699E-2</v>
      </c>
      <c r="D148" s="11">
        <v>7.3977976463032698E-3</v>
      </c>
      <c r="E148" s="11">
        <v>7.7134156537787796E-2</v>
      </c>
      <c r="F148" s="15" t="s">
        <v>345</v>
      </c>
    </row>
    <row r="149" spans="1:6" x14ac:dyDescent="0.25">
      <c r="A149" s="12" t="s">
        <v>235</v>
      </c>
      <c r="B149" t="s">
        <v>239</v>
      </c>
      <c r="C149" s="8">
        <v>0.188990782627141</v>
      </c>
      <c r="D149" s="11">
        <v>0.13279329627057801</v>
      </c>
      <c r="E149" s="11">
        <v>0.26179134058651199</v>
      </c>
      <c r="F149" s="15">
        <v>4</v>
      </c>
    </row>
    <row r="150" spans="1:6" x14ac:dyDescent="0.25">
      <c r="A150" s="12" t="s">
        <v>235</v>
      </c>
      <c r="B150" t="s">
        <v>240</v>
      </c>
      <c r="C150" s="8">
        <v>0.14070691245410799</v>
      </c>
      <c r="D150" s="11">
        <v>0.113276103498522</v>
      </c>
      <c r="E150" s="11">
        <v>0.17348075764392401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0.184623922038326</v>
      </c>
      <c r="D151" s="27">
        <v>0.15897652336665999</v>
      </c>
      <c r="E151" s="27">
        <v>0.21335928934759399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0.15772246289789499</v>
      </c>
      <c r="D152" s="11">
        <v>0.12736873206978599</v>
      </c>
      <c r="E152" s="11">
        <v>0.193704188586905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3.5620800384676299E-2</v>
      </c>
      <c r="D153" s="11">
        <v>1.4470217775598201E-2</v>
      </c>
      <c r="E153" s="11">
        <v>8.5019438326370503E-2</v>
      </c>
      <c r="F153" s="15" t="s">
        <v>345</v>
      </c>
    </row>
    <row r="154" spans="1:6" x14ac:dyDescent="0.25">
      <c r="A154" s="12" t="s">
        <v>241</v>
      </c>
      <c r="B154" t="s">
        <v>244</v>
      </c>
      <c r="C154" s="8">
        <v>0.229063933893323</v>
      </c>
      <c r="D154" s="11">
        <v>0.17794095594711901</v>
      </c>
      <c r="E154" s="11">
        <v>0.28969863295681297</v>
      </c>
      <c r="F154" s="15">
        <v>4</v>
      </c>
    </row>
    <row r="155" spans="1:6" x14ac:dyDescent="0.25">
      <c r="A155" s="12" t="s">
        <v>241</v>
      </c>
      <c r="B155" t="s">
        <v>245</v>
      </c>
      <c r="C155" s="8">
        <v>0.16565330670133799</v>
      </c>
      <c r="D155" s="11">
        <v>0.120421772449657</v>
      </c>
      <c r="E155" s="11">
        <v>0.22355615356867001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0.225079423334824</v>
      </c>
      <c r="D156" s="11">
        <v>0.17842568313223101</v>
      </c>
      <c r="E156" s="11">
        <v>0.27977777255265401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0.11133530858152001</v>
      </c>
      <c r="D157" s="11">
        <v>6.9602517929848104E-2</v>
      </c>
      <c r="E157" s="11">
        <v>0.173426360690105</v>
      </c>
      <c r="F157" s="15">
        <v>4</v>
      </c>
    </row>
    <row r="158" spans="1:6" x14ac:dyDescent="0.25">
      <c r="A158" s="12" t="s">
        <v>241</v>
      </c>
      <c r="B158" t="s">
        <v>248</v>
      </c>
      <c r="C158" s="8">
        <v>9.4182216563830995E-2</v>
      </c>
      <c r="D158" s="11">
        <v>4.7533941321378198E-2</v>
      </c>
      <c r="E158" s="11">
        <v>0.17805176364539699</v>
      </c>
      <c r="F158" s="15" t="s">
        <v>345</v>
      </c>
    </row>
    <row r="159" spans="1:6" x14ac:dyDescent="0.25">
      <c r="A159" s="28" t="s">
        <v>249</v>
      </c>
      <c r="B159" s="30" t="s">
        <v>106</v>
      </c>
      <c r="C159" s="26">
        <v>5.2286098292469503E-2</v>
      </c>
      <c r="D159" s="27">
        <v>3.8053169210601902E-2</v>
      </c>
      <c r="E159" s="27">
        <v>7.1447137955901602E-2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3.0298551390636402E-2</v>
      </c>
      <c r="D160" s="11">
        <v>1.47777913139515E-2</v>
      </c>
      <c r="E160" s="11">
        <v>6.11093043579937E-2</v>
      </c>
      <c r="F160" s="15">
        <v>4</v>
      </c>
    </row>
    <row r="161" spans="1:6" x14ac:dyDescent="0.25">
      <c r="A161" s="12" t="s">
        <v>249</v>
      </c>
      <c r="B161" t="s">
        <v>250</v>
      </c>
      <c r="C161" s="8">
        <v>6.1809416049800503E-2</v>
      </c>
      <c r="D161" s="11">
        <v>4.3428962855880902E-2</v>
      </c>
      <c r="E161" s="11">
        <v>8.7259410504016699E-2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2.4094310526015499E-2</v>
      </c>
      <c r="D162" s="27">
        <v>1.67472548482159E-2</v>
      </c>
      <c r="E162" s="27">
        <v>3.4551273473970898E-2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1.8709656765285999E-2</v>
      </c>
      <c r="D163" s="11">
        <v>8.2093675202716595E-3</v>
      </c>
      <c r="E163" s="11">
        <v>4.2070756866217703E-2</v>
      </c>
      <c r="F163" s="15">
        <v>4</v>
      </c>
    </row>
    <row r="164" spans="1:6" x14ac:dyDescent="0.25">
      <c r="A164" s="13" t="s">
        <v>251</v>
      </c>
      <c r="B164" s="2" t="s">
        <v>253</v>
      </c>
      <c r="C164" s="9">
        <v>2.5811363911475201E-2</v>
      </c>
      <c r="D164" s="10">
        <v>1.7454665052458299E-2</v>
      </c>
      <c r="E164" s="10">
        <v>3.8014172567830601E-2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39"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56</v>
      </c>
    </row>
    <row r="3" spans="1:6" x14ac:dyDescent="0.25">
      <c r="A3" s="1" t="s">
        <v>306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0.51001915960656796</v>
      </c>
      <c r="D12" s="23">
        <v>0.50344759733786504</v>
      </c>
      <c r="E12" s="23">
        <v>0.516587260854804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0.49101950845270798</v>
      </c>
      <c r="D13" s="27">
        <v>0.45925146879062201</v>
      </c>
      <c r="E13" s="27">
        <v>0.52286024297640699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0.48793751774183097</v>
      </c>
      <c r="D14" s="11">
        <v>0.456393393409114</v>
      </c>
      <c r="E14" s="11">
        <v>0.51957801193888897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0.55627908998401798</v>
      </c>
      <c r="D15" s="27">
        <v>0.52428239492893802</v>
      </c>
      <c r="E15" s="27">
        <v>0.587815641053691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0.58450591740519298</v>
      </c>
      <c r="D16" s="11">
        <v>0.53577453225356897</v>
      </c>
      <c r="E16" s="11">
        <v>0.63163886128839597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0.54076630478427201</v>
      </c>
      <c r="D17" s="11">
        <v>0.49766111723325301</v>
      </c>
      <c r="E17" s="11">
        <v>0.58326998073816705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0.55283142409492803</v>
      </c>
      <c r="D18" s="11">
        <v>0.47101903557616198</v>
      </c>
      <c r="E18" s="11">
        <v>0.63187961355606104</v>
      </c>
      <c r="F18" s="15">
        <v>4</v>
      </c>
    </row>
    <row r="19" spans="1:6" x14ac:dyDescent="0.25">
      <c r="A19" s="28" t="s">
        <v>113</v>
      </c>
      <c r="B19" s="30" t="s">
        <v>106</v>
      </c>
      <c r="C19" s="26">
        <v>0.554672205252284</v>
      </c>
      <c r="D19" s="27">
        <v>0.52262395352078606</v>
      </c>
      <c r="E19" s="27">
        <v>0.58627215453567705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0.509311052018383</v>
      </c>
      <c r="D20" s="11">
        <v>0.46979267204941999</v>
      </c>
      <c r="E20" s="11">
        <v>0.54871340456156104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0.70144316522047701</v>
      </c>
      <c r="D21" s="11">
        <v>0.64107902442310405</v>
      </c>
      <c r="E21" s="11">
        <v>0.75552662786094904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0.36854206729635203</v>
      </c>
      <c r="D22" s="11">
        <v>0.30795441111246902</v>
      </c>
      <c r="E22" s="11">
        <v>0.43358164134768501</v>
      </c>
      <c r="F22" s="15">
        <v>4</v>
      </c>
    </row>
    <row r="23" spans="1:6" x14ac:dyDescent="0.25">
      <c r="A23" s="28" t="s">
        <v>116</v>
      </c>
      <c r="B23" s="30" t="s">
        <v>106</v>
      </c>
      <c r="C23" s="26">
        <v>0.65613140143315796</v>
      </c>
      <c r="D23" s="27">
        <v>0.61547018392897102</v>
      </c>
      <c r="E23" s="27">
        <v>0.69462630909604905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0.51601030816545201</v>
      </c>
      <c r="D24" s="11">
        <v>0.39719102124272199</v>
      </c>
      <c r="E24" s="11">
        <v>0.63304663014462903</v>
      </c>
      <c r="F24" s="15">
        <v>4</v>
      </c>
    </row>
    <row r="25" spans="1:6" x14ac:dyDescent="0.25">
      <c r="A25" s="12" t="s">
        <v>116</v>
      </c>
      <c r="B25" t="s">
        <v>118</v>
      </c>
      <c r="C25" s="8">
        <v>0.66509906450172396</v>
      </c>
      <c r="D25" s="11">
        <v>0.61521907879817905</v>
      </c>
      <c r="E25" s="11">
        <v>0.71154471059117896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0.66774317275754802</v>
      </c>
      <c r="D26" s="11">
        <v>0.59358126508937603</v>
      </c>
      <c r="E26" s="11">
        <v>0.73442695730486596</v>
      </c>
      <c r="F26" s="15">
        <v>4</v>
      </c>
    </row>
    <row r="27" spans="1:6" x14ac:dyDescent="0.25">
      <c r="A27" s="28" t="s">
        <v>120</v>
      </c>
      <c r="B27" s="30" t="s">
        <v>106</v>
      </c>
      <c r="C27" s="26">
        <v>0.48994973049428098</v>
      </c>
      <c r="D27" s="27">
        <v>0.45753385536108498</v>
      </c>
      <c r="E27" s="27">
        <v>0.52245034642389498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0.51395310407158001</v>
      </c>
      <c r="D28" s="11">
        <v>0.45670088301941297</v>
      </c>
      <c r="E28" s="11">
        <v>0.57084148126702605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0.53544864615621801</v>
      </c>
      <c r="D29" s="11">
        <v>0.46276547570170701</v>
      </c>
      <c r="E29" s="11">
        <v>0.60665665101565303</v>
      </c>
      <c r="F29" s="15">
        <v>4</v>
      </c>
    </row>
    <row r="30" spans="1:6" x14ac:dyDescent="0.25">
      <c r="A30" s="12" t="s">
        <v>120</v>
      </c>
      <c r="B30" t="s">
        <v>122</v>
      </c>
      <c r="C30" s="8">
        <v>0.40922808635784702</v>
      </c>
      <c r="D30" s="11">
        <v>0.35628064112860203</v>
      </c>
      <c r="E30" s="11">
        <v>0.46436786310401301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0.47163814092342399</v>
      </c>
      <c r="D31" s="11">
        <v>0.40470012045784198</v>
      </c>
      <c r="E31" s="11">
        <v>0.53961187166172098</v>
      </c>
      <c r="F31" s="15">
        <v>4</v>
      </c>
    </row>
    <row r="32" spans="1:6" x14ac:dyDescent="0.25">
      <c r="A32" s="12" t="s">
        <v>120</v>
      </c>
      <c r="B32" t="s">
        <v>124</v>
      </c>
      <c r="C32" s="8">
        <v>0.60042788305940997</v>
      </c>
      <c r="D32" s="11">
        <v>0.53929530912033297</v>
      </c>
      <c r="E32" s="11">
        <v>0.658584021205049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0.48642529810892299</v>
      </c>
      <c r="D33" s="27">
        <v>0.46938941730980599</v>
      </c>
      <c r="E33" s="27">
        <v>0.50349277799342995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0.54865594963456499</v>
      </c>
      <c r="D34" s="11">
        <v>0.47929326953860302</v>
      </c>
      <c r="E34" s="11">
        <v>0.61617815186956904</v>
      </c>
      <c r="F34" s="15">
        <v>4</v>
      </c>
    </row>
    <row r="35" spans="1:6" x14ac:dyDescent="0.25">
      <c r="A35" s="12" t="s">
        <v>125</v>
      </c>
      <c r="B35" t="s">
        <v>127</v>
      </c>
      <c r="C35" s="8">
        <v>0.48755432899249901</v>
      </c>
      <c r="D35" s="11">
        <v>0.43767284256307498</v>
      </c>
      <c r="E35" s="11">
        <v>0.53768494188805105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0.306596633849406</v>
      </c>
      <c r="D36" s="11">
        <v>0.24580353359752699</v>
      </c>
      <c r="E36" s="11">
        <v>0.37495034888926099</v>
      </c>
      <c r="F36" s="15">
        <v>4</v>
      </c>
    </row>
    <row r="37" spans="1:6" x14ac:dyDescent="0.25">
      <c r="A37" s="12" t="s">
        <v>125</v>
      </c>
      <c r="B37" t="s">
        <v>129</v>
      </c>
      <c r="C37" s="8">
        <v>0.35136561767829599</v>
      </c>
      <c r="D37" s="11">
        <v>0.29907801248664401</v>
      </c>
      <c r="E37" s="11">
        <v>0.40748028198913899</v>
      </c>
      <c r="F37" s="15">
        <v>4</v>
      </c>
    </row>
    <row r="38" spans="1:6" x14ac:dyDescent="0.25">
      <c r="A38" s="12" t="s">
        <v>125</v>
      </c>
      <c r="B38" t="s">
        <v>130</v>
      </c>
      <c r="C38" s="8">
        <v>0.49518257428891099</v>
      </c>
      <c r="D38" s="11">
        <v>0.437358437343566</v>
      </c>
      <c r="E38" s="11">
        <v>0.55313587260588104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0.46070215903911099</v>
      </c>
      <c r="D39" s="11">
        <v>0.40705052574345402</v>
      </c>
      <c r="E39" s="11">
        <v>0.515280088270756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0.49327163871754898</v>
      </c>
      <c r="D40" s="11">
        <v>0.44991585976445397</v>
      </c>
      <c r="E40" s="11">
        <v>0.53672885243202795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0.39500739455926498</v>
      </c>
      <c r="D41" s="11">
        <v>0.3200549972526</v>
      </c>
      <c r="E41" s="11">
        <v>0.47524415078265198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0.50522790994024602</v>
      </c>
      <c r="D42" s="11">
        <v>0.45043561478566602</v>
      </c>
      <c r="E42" s="11">
        <v>0.55989491684143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0.50389518064680805</v>
      </c>
      <c r="D43" s="11">
        <v>0.45887054743001499</v>
      </c>
      <c r="E43" s="11">
        <v>0.548856727517127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0.51351457883313001</v>
      </c>
      <c r="D44" s="11">
        <v>0.467814353691756</v>
      </c>
      <c r="E44" s="11">
        <v>0.558989947976677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0.49506417960801502</v>
      </c>
      <c r="D45" s="11">
        <v>0.45675841172396298</v>
      </c>
      <c r="E45" s="11">
        <v>0.533427980818305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0.53957078793283497</v>
      </c>
      <c r="D46" s="27">
        <v>0.52804205270370497</v>
      </c>
      <c r="E46" s="27">
        <v>0.55105733752103703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0.63377319315222802</v>
      </c>
      <c r="D47" s="11">
        <v>0.55328912919016304</v>
      </c>
      <c r="E47" s="11">
        <v>0.70742436372756201</v>
      </c>
      <c r="F47" s="15">
        <v>4</v>
      </c>
    </row>
    <row r="48" spans="1:6" x14ac:dyDescent="0.25">
      <c r="A48" s="12" t="s">
        <v>137</v>
      </c>
      <c r="B48" t="s">
        <v>139</v>
      </c>
      <c r="C48" s="8">
        <v>0.52411675289288495</v>
      </c>
      <c r="D48" s="11">
        <v>0.45103976548668401</v>
      </c>
      <c r="E48" s="11">
        <v>0.59617541345674396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0.58080018413651302</v>
      </c>
      <c r="D49" s="11">
        <v>0.51349120438038498</v>
      </c>
      <c r="E49" s="11">
        <v>0.64523071048231395</v>
      </c>
      <c r="F49" s="15">
        <v>4</v>
      </c>
    </row>
    <row r="50" spans="1:6" x14ac:dyDescent="0.25">
      <c r="A50" s="12" t="s">
        <v>137</v>
      </c>
      <c r="B50" t="s">
        <v>141</v>
      </c>
      <c r="C50" s="8">
        <v>0.53578813412276505</v>
      </c>
      <c r="D50" s="11">
        <v>0.45784831798568898</v>
      </c>
      <c r="E50" s="11">
        <v>0.612018151033078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0.441424701147485</v>
      </c>
      <c r="D51" s="11">
        <v>0.37303322464584898</v>
      </c>
      <c r="E51" s="11">
        <v>0.512113154453259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0.61007353495369998</v>
      </c>
      <c r="D52" s="11">
        <v>0.52790024866945595</v>
      </c>
      <c r="E52" s="11">
        <v>0.68643946693012503</v>
      </c>
      <c r="F52" s="15">
        <v>4</v>
      </c>
    </row>
    <row r="53" spans="1:6" x14ac:dyDescent="0.25">
      <c r="A53" s="12" t="s">
        <v>137</v>
      </c>
      <c r="B53" t="s">
        <v>144</v>
      </c>
      <c r="C53" s="8">
        <v>0.63380503339245697</v>
      </c>
      <c r="D53" s="11">
        <v>0.56687792053804098</v>
      </c>
      <c r="E53" s="11">
        <v>0.69593751529638703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0.40028818952092898</v>
      </c>
      <c r="D54" s="11">
        <v>0.30688899119419599</v>
      </c>
      <c r="E54" s="11">
        <v>0.50154378441966896</v>
      </c>
      <c r="F54" s="15">
        <v>4</v>
      </c>
    </row>
    <row r="55" spans="1:6" x14ac:dyDescent="0.25">
      <c r="A55" s="12" t="s">
        <v>137</v>
      </c>
      <c r="B55" t="s">
        <v>146</v>
      </c>
      <c r="C55" s="8">
        <v>0.48110599522237302</v>
      </c>
      <c r="D55" s="11">
        <v>0.380303879048003</v>
      </c>
      <c r="E55" s="11">
        <v>0.583470005319913</v>
      </c>
      <c r="F55" s="15">
        <v>4</v>
      </c>
    </row>
    <row r="56" spans="1:6" x14ac:dyDescent="0.25">
      <c r="A56" s="12" t="s">
        <v>137</v>
      </c>
      <c r="B56" t="s">
        <v>147</v>
      </c>
      <c r="C56" s="8">
        <v>0.59793074212520603</v>
      </c>
      <c r="D56" s="11">
        <v>0.52365739918155896</v>
      </c>
      <c r="E56" s="11">
        <v>0.66796620865600898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0.56306737249876404</v>
      </c>
      <c r="D57" s="11">
        <v>0.50736889392401996</v>
      </c>
      <c r="E57" s="11">
        <v>0.61721946313000597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0.52410867045278497</v>
      </c>
      <c r="D58" s="11">
        <v>0.45333426318270797</v>
      </c>
      <c r="E58" s="11">
        <v>0.59392781054501398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0.52607624293742705</v>
      </c>
      <c r="D59" s="11">
        <v>0.43038668894217302</v>
      </c>
      <c r="E59" s="11">
        <v>0.61988803806658899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0.51666586638062295</v>
      </c>
      <c r="D60" s="11">
        <v>0.44542616676459801</v>
      </c>
      <c r="E60" s="11">
        <v>0.58723454712872503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0.47942869615362699</v>
      </c>
      <c r="D61" s="11">
        <v>0.41526086938935702</v>
      </c>
      <c r="E61" s="11">
        <v>0.54428254908045903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0.53115466241892595</v>
      </c>
      <c r="D62" s="11">
        <v>0.47038600097706001</v>
      </c>
      <c r="E62" s="11">
        <v>0.59101318406820802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0.49607318660108601</v>
      </c>
      <c r="D63" s="11">
        <v>0.419590342463876</v>
      </c>
      <c r="E63" s="11">
        <v>0.57274024781438604</v>
      </c>
      <c r="F63" s="15">
        <v>4</v>
      </c>
    </row>
    <row r="64" spans="1:6" x14ac:dyDescent="0.25">
      <c r="A64" s="12" t="s">
        <v>137</v>
      </c>
      <c r="B64" t="s">
        <v>155</v>
      </c>
      <c r="C64" s="8">
        <v>0.50815621609765904</v>
      </c>
      <c r="D64" s="11">
        <v>0.44722544041912998</v>
      </c>
      <c r="E64" s="11">
        <v>0.56884564359096701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0.59099044640714005</v>
      </c>
      <c r="D65" s="11">
        <v>0.51851712673193495</v>
      </c>
      <c r="E65" s="11">
        <v>0.65971406987747905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0.46276313858482798</v>
      </c>
      <c r="D66" s="11">
        <v>0.40572203519890498</v>
      </c>
      <c r="E66" s="11">
        <v>0.52079584825380698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0.49435754878488702</v>
      </c>
      <c r="D67" s="11">
        <v>0.440187327046345</v>
      </c>
      <c r="E67" s="11">
        <v>0.548660570414783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0.53381025542922</v>
      </c>
      <c r="D68" s="11">
        <v>0.46123237243225901</v>
      </c>
      <c r="E68" s="11">
        <v>0.60498449767862195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0.45629287385670603</v>
      </c>
      <c r="D69" s="11">
        <v>0.39191510144803399</v>
      </c>
      <c r="E69" s="11">
        <v>0.52216485125230405</v>
      </c>
      <c r="F69" s="15">
        <v>4</v>
      </c>
    </row>
    <row r="70" spans="1:6" x14ac:dyDescent="0.25">
      <c r="A70" s="12" t="s">
        <v>137</v>
      </c>
      <c r="B70" t="s">
        <v>161</v>
      </c>
      <c r="C70" s="8">
        <v>0.44989837571517999</v>
      </c>
      <c r="D70" s="11">
        <v>0.38168862961084898</v>
      </c>
      <c r="E70" s="11">
        <v>0.52004534562772597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0.486873123989016</v>
      </c>
      <c r="D71" s="11">
        <v>0.41803232443746002</v>
      </c>
      <c r="E71" s="11">
        <v>0.55621556782010195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0.55417502643713801</v>
      </c>
      <c r="D72" s="11">
        <v>0.49327770654122</v>
      </c>
      <c r="E72" s="11">
        <v>0.61348830007996602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0.50882256038439699</v>
      </c>
      <c r="D73" s="11">
        <v>0.44504807047855499</v>
      </c>
      <c r="E73" s="11">
        <v>0.57231118411458404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0.45633142055954201</v>
      </c>
      <c r="D74" s="11">
        <v>0.40355471169436702</v>
      </c>
      <c r="E74" s="11">
        <v>0.51010724055802303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0.56202033471843604</v>
      </c>
      <c r="D75" s="11">
        <v>0.49991485251020601</v>
      </c>
      <c r="E75" s="11">
        <v>0.62224114964491195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0.60725566982816204</v>
      </c>
      <c r="D76" s="11">
        <v>0.54909992925580298</v>
      </c>
      <c r="E76" s="11">
        <v>0.66252065465015497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0.377761297448929</v>
      </c>
      <c r="D77" s="11">
        <v>0.30679249110644602</v>
      </c>
      <c r="E77" s="11">
        <v>0.45438598758281301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0.63285205535243105</v>
      </c>
      <c r="D78" s="11">
        <v>0.57610227777424605</v>
      </c>
      <c r="E78" s="11">
        <v>0.68614342646021298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0.52326670269948194</v>
      </c>
      <c r="D79" s="11">
        <v>0.46397489806200798</v>
      </c>
      <c r="E79" s="11">
        <v>0.58190990487077598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0.53267738271336695</v>
      </c>
      <c r="D80" s="11">
        <v>0.46603409282935498</v>
      </c>
      <c r="E80" s="11">
        <v>0.59817469504679899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0.58880225186339097</v>
      </c>
      <c r="D81" s="11">
        <v>0.52416440227561001</v>
      </c>
      <c r="E81" s="11">
        <v>0.65051400544374605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0.63189274150014796</v>
      </c>
      <c r="D82" s="11">
        <v>0.52027727141798097</v>
      </c>
      <c r="E82" s="11">
        <v>0.73096754155922405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0.61252545216310395</v>
      </c>
      <c r="D83" s="11">
        <v>0.55882585472369395</v>
      </c>
      <c r="E83" s="11">
        <v>0.66362317695470696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0.60086324177442996</v>
      </c>
      <c r="D84" s="11">
        <v>0.54587815759042502</v>
      </c>
      <c r="E84" s="11">
        <v>0.65341768993374105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0.56148862750663397</v>
      </c>
      <c r="D85" s="11">
        <v>0.52136470064944695</v>
      </c>
      <c r="E85" s="11">
        <v>0.60082425267595196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0.45692397194495299</v>
      </c>
      <c r="D86" s="11">
        <v>0.39406643961108101</v>
      </c>
      <c r="E86" s="11">
        <v>0.52118386056746102</v>
      </c>
      <c r="F86" s="15">
        <v>4</v>
      </c>
    </row>
    <row r="87" spans="1:6" x14ac:dyDescent="0.25">
      <c r="A87" s="12" t="s">
        <v>137</v>
      </c>
      <c r="B87" t="s">
        <v>178</v>
      </c>
      <c r="C87" s="8">
        <v>0.461996294824363</v>
      </c>
      <c r="D87" s="11">
        <v>0.37049798279742102</v>
      </c>
      <c r="E87" s="11">
        <v>0.55612840852735901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0.47621709814173702</v>
      </c>
      <c r="D88" s="11">
        <v>0.42218905090175901</v>
      </c>
      <c r="E88" s="11">
        <v>0.530807583523069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0.477464499292867</v>
      </c>
      <c r="D89" s="27">
        <v>0.45129566154884698</v>
      </c>
      <c r="E89" s="27">
        <v>0.50375763589877298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0.409483071457173</v>
      </c>
      <c r="D90" s="11">
        <v>0.336003091496204</v>
      </c>
      <c r="E90" s="11">
        <v>0.48724068366576001</v>
      </c>
      <c r="F90" s="15">
        <v>4</v>
      </c>
    </row>
    <row r="91" spans="1:6" x14ac:dyDescent="0.25">
      <c r="A91" s="12" t="s">
        <v>180</v>
      </c>
      <c r="B91" t="s">
        <v>182</v>
      </c>
      <c r="C91" s="8">
        <v>0.49795213882078698</v>
      </c>
      <c r="D91" s="11">
        <v>0.40242140185310499</v>
      </c>
      <c r="E91" s="11">
        <v>0.59363262491114699</v>
      </c>
      <c r="F91" s="15">
        <v>4</v>
      </c>
    </row>
    <row r="92" spans="1:6" x14ac:dyDescent="0.25">
      <c r="A92" s="12" t="s">
        <v>180</v>
      </c>
      <c r="B92" t="s">
        <v>183</v>
      </c>
      <c r="C92" s="8">
        <v>0.47037896182574301</v>
      </c>
      <c r="D92" s="11">
        <v>0.37818494838255801</v>
      </c>
      <c r="E92" s="11">
        <v>0.56463954467719202</v>
      </c>
      <c r="F92" s="15">
        <v>4</v>
      </c>
    </row>
    <row r="93" spans="1:6" x14ac:dyDescent="0.25">
      <c r="A93" s="12" t="s">
        <v>180</v>
      </c>
      <c r="B93" t="s">
        <v>184</v>
      </c>
      <c r="C93" s="8">
        <v>0.464602873559814</v>
      </c>
      <c r="D93" s="11">
        <v>0.40517245427610099</v>
      </c>
      <c r="E93" s="11">
        <v>0.52505579962292304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0.63711213265724598</v>
      </c>
      <c r="D94" s="11">
        <v>0.55465316868234704</v>
      </c>
      <c r="E94" s="11">
        <v>0.71222479760027102</v>
      </c>
      <c r="F94" s="15">
        <v>4</v>
      </c>
    </row>
    <row r="95" spans="1:6" x14ac:dyDescent="0.25">
      <c r="A95" s="12" t="s">
        <v>180</v>
      </c>
      <c r="B95" t="s">
        <v>186</v>
      </c>
      <c r="C95" s="8">
        <v>0.38179849885157402</v>
      </c>
      <c r="D95" s="11">
        <v>0.29599661088665002</v>
      </c>
      <c r="E95" s="11">
        <v>0.47566728878702502</v>
      </c>
      <c r="F95" s="15">
        <v>4</v>
      </c>
    </row>
    <row r="96" spans="1:6" x14ac:dyDescent="0.25">
      <c r="A96" s="12" t="s">
        <v>180</v>
      </c>
      <c r="B96" t="s">
        <v>187</v>
      </c>
      <c r="C96" s="8">
        <v>0.53404835106755999</v>
      </c>
      <c r="D96" s="11">
        <v>0.48408227821212801</v>
      </c>
      <c r="E96" s="11">
        <v>0.58334042843865397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0.32231473271639999</v>
      </c>
      <c r="D97" s="11">
        <v>0.26362952797556499</v>
      </c>
      <c r="E97" s="11">
        <v>0.38719450756176998</v>
      </c>
      <c r="F97" s="15">
        <v>4</v>
      </c>
    </row>
    <row r="98" spans="1:6" x14ac:dyDescent="0.25">
      <c r="A98" s="12" t="s">
        <v>180</v>
      </c>
      <c r="B98" t="s">
        <v>189</v>
      </c>
      <c r="C98" s="8">
        <v>0.40505245621659502</v>
      </c>
      <c r="D98" s="11">
        <v>0.344170913214282</v>
      </c>
      <c r="E98" s="11">
        <v>0.46900193633139697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0.36816519776776202</v>
      </c>
      <c r="D99" s="11">
        <v>0.28885831945664597</v>
      </c>
      <c r="E99" s="11">
        <v>0.45530534301186798</v>
      </c>
      <c r="F99" s="15">
        <v>4</v>
      </c>
    </row>
    <row r="100" spans="1:6" x14ac:dyDescent="0.25">
      <c r="A100" s="12" t="s">
        <v>180</v>
      </c>
      <c r="B100" t="s">
        <v>191</v>
      </c>
      <c r="C100" s="8">
        <v>0.37780697238739003</v>
      </c>
      <c r="D100" s="11">
        <v>0.32294788013289399</v>
      </c>
      <c r="E100" s="11">
        <v>0.43598410968266199</v>
      </c>
      <c r="F100" s="15">
        <v>4</v>
      </c>
    </row>
    <row r="101" spans="1:6" x14ac:dyDescent="0.25">
      <c r="A101" s="28" t="s">
        <v>192</v>
      </c>
      <c r="B101" s="30" t="s">
        <v>106</v>
      </c>
      <c r="C101" s="26">
        <v>0.47654935354401101</v>
      </c>
      <c r="D101" s="27">
        <v>0.456874041635071</v>
      </c>
      <c r="E101" s="27">
        <v>0.496297721138097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0.343491441418879</v>
      </c>
      <c r="D102" s="11">
        <v>0.28733306062339498</v>
      </c>
      <c r="E102" s="11">
        <v>0.40439756652874698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0.41937817902848401</v>
      </c>
      <c r="D103" s="11">
        <v>0.36656056185004998</v>
      </c>
      <c r="E103" s="11">
        <v>0.47411006369487801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0.47914881011132499</v>
      </c>
      <c r="D104" s="11">
        <v>0.43757772956587399</v>
      </c>
      <c r="E104" s="11">
        <v>0.52101068553868701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0.48705111103287402</v>
      </c>
      <c r="D105" s="11">
        <v>0.43552339776201499</v>
      </c>
      <c r="E105" s="11">
        <v>0.53885553220845905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0.46307351011844</v>
      </c>
      <c r="D106" s="11">
        <v>0.39135166707070901</v>
      </c>
      <c r="E106" s="11">
        <v>0.53635655186977904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0.59030019599342898</v>
      </c>
      <c r="D107" s="11">
        <v>0.52083650725740904</v>
      </c>
      <c r="E107" s="11">
        <v>0.65633831703024803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0.43481973154815001</v>
      </c>
      <c r="D108" s="11">
        <v>0.36605698525581298</v>
      </c>
      <c r="E108" s="11">
        <v>0.50618559455644097</v>
      </c>
      <c r="F108" s="15">
        <v>4</v>
      </c>
    </row>
    <row r="109" spans="1:6" x14ac:dyDescent="0.25">
      <c r="A109" s="12" t="s">
        <v>192</v>
      </c>
      <c r="B109" t="s">
        <v>199</v>
      </c>
      <c r="C109" s="8">
        <v>0.45640057414606</v>
      </c>
      <c r="D109" s="11">
        <v>0.38619648443457399</v>
      </c>
      <c r="E109" s="11">
        <v>0.52838073693665599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0.48181532804044802</v>
      </c>
      <c r="D110" s="11">
        <v>0.44148940070093401</v>
      </c>
      <c r="E110" s="11">
        <v>0.52237954093106698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0.51126914050113204</v>
      </c>
      <c r="D111" s="27">
        <v>0.47891088222330502</v>
      </c>
      <c r="E111" s="27">
        <v>0.54353323020351096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0.45684559365428501</v>
      </c>
      <c r="D112" s="11">
        <v>0.34208758828246</v>
      </c>
      <c r="E112" s="11">
        <v>0.57637470515433897</v>
      </c>
      <c r="F112" s="15">
        <v>4</v>
      </c>
    </row>
    <row r="113" spans="1:6" x14ac:dyDescent="0.25">
      <c r="A113" s="12" t="s">
        <v>201</v>
      </c>
      <c r="B113" t="s">
        <v>203</v>
      </c>
      <c r="C113" s="8">
        <v>0.52243235018426004</v>
      </c>
      <c r="D113" s="11">
        <v>0.47256228224875202</v>
      </c>
      <c r="E113" s="11">
        <v>0.57185917451559098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0.59710323914973895</v>
      </c>
      <c r="D114" s="11">
        <v>0.52241649224055797</v>
      </c>
      <c r="E114" s="11">
        <v>0.66754298993852101</v>
      </c>
      <c r="F114" s="15">
        <v>4</v>
      </c>
    </row>
    <row r="115" spans="1:6" x14ac:dyDescent="0.25">
      <c r="A115" s="12" t="s">
        <v>201</v>
      </c>
      <c r="B115" t="s">
        <v>205</v>
      </c>
      <c r="C115" s="8">
        <v>0.48695186834827298</v>
      </c>
      <c r="D115" s="11">
        <v>0.43878620674222302</v>
      </c>
      <c r="E115" s="11">
        <v>0.53536108648392899</v>
      </c>
      <c r="F115" s="15">
        <v>4</v>
      </c>
    </row>
    <row r="116" spans="1:6" x14ac:dyDescent="0.25">
      <c r="A116" s="12" t="s">
        <v>201</v>
      </c>
      <c r="B116" t="s">
        <v>206</v>
      </c>
      <c r="C116" s="8">
        <v>0.36889539266775301</v>
      </c>
      <c r="D116" s="11">
        <v>0.28480838233234701</v>
      </c>
      <c r="E116" s="11">
        <v>0.46177892521677799</v>
      </c>
      <c r="F116" s="15">
        <v>4</v>
      </c>
    </row>
    <row r="117" spans="1:6" x14ac:dyDescent="0.25">
      <c r="A117" s="12" t="s">
        <v>201</v>
      </c>
      <c r="B117" t="s">
        <v>207</v>
      </c>
      <c r="C117" s="8">
        <v>0.38050291486779197</v>
      </c>
      <c r="D117" s="11">
        <v>0.27179873652035502</v>
      </c>
      <c r="E117" s="11">
        <v>0.50267180000343803</v>
      </c>
      <c r="F117" s="15">
        <v>4</v>
      </c>
    </row>
    <row r="118" spans="1:6" x14ac:dyDescent="0.25">
      <c r="A118" s="12" t="s">
        <v>201</v>
      </c>
      <c r="B118" t="s">
        <v>208</v>
      </c>
      <c r="C118" s="8">
        <v>0.49954916149640699</v>
      </c>
      <c r="D118" s="11">
        <v>0.431123702778613</v>
      </c>
      <c r="E118" s="11">
        <v>0.56799151115998703</v>
      </c>
      <c r="F118" s="15">
        <v>4</v>
      </c>
    </row>
    <row r="119" spans="1:6" x14ac:dyDescent="0.25">
      <c r="A119" s="12" t="s">
        <v>201</v>
      </c>
      <c r="B119" t="s">
        <v>209</v>
      </c>
      <c r="C119" s="8">
        <v>0.49983804103242502</v>
      </c>
      <c r="D119" s="11">
        <v>0.428687771912034</v>
      </c>
      <c r="E119" s="11">
        <v>0.57099486991605497</v>
      </c>
      <c r="F119" s="15">
        <v>4</v>
      </c>
    </row>
    <row r="120" spans="1:6" x14ac:dyDescent="0.25">
      <c r="A120" s="28" t="s">
        <v>210</v>
      </c>
      <c r="B120" s="30" t="s">
        <v>106</v>
      </c>
      <c r="C120" s="26">
        <v>0.52139855530378099</v>
      </c>
      <c r="D120" s="27">
        <v>0.50367442509756399</v>
      </c>
      <c r="E120" s="27">
        <v>0.53906897214670302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0.45429146291674599</v>
      </c>
      <c r="D121" s="11">
        <v>0.39138808624353999</v>
      </c>
      <c r="E121" s="11">
        <v>0.51868857031100701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0.49893426880154801</v>
      </c>
      <c r="D122" s="11">
        <v>0.45709199079108598</v>
      </c>
      <c r="E122" s="11">
        <v>0.54079147906158598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0.52705211877868496</v>
      </c>
      <c r="D123" s="11">
        <v>0.47540702163688497</v>
      </c>
      <c r="E123" s="11">
        <v>0.57812470811917205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0.49815070984259602</v>
      </c>
      <c r="D124" s="11">
        <v>0.43325078555469798</v>
      </c>
      <c r="E124" s="11">
        <v>0.563113008556267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0.46289695432495198</v>
      </c>
      <c r="D125" s="11">
        <v>0.40937233112184102</v>
      </c>
      <c r="E125" s="11">
        <v>0.51729053573994499</v>
      </c>
      <c r="F125" s="15">
        <v>4</v>
      </c>
    </row>
    <row r="126" spans="1:6" x14ac:dyDescent="0.25">
      <c r="A126" s="12" t="s">
        <v>210</v>
      </c>
      <c r="B126" t="s">
        <v>216</v>
      </c>
      <c r="C126" s="8">
        <v>0.64776944627387101</v>
      </c>
      <c r="D126" s="11">
        <v>0.58702163850560296</v>
      </c>
      <c r="E126" s="11">
        <v>0.704085932005171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0.52231762974738605</v>
      </c>
      <c r="D127" s="11">
        <v>0.46347066885106503</v>
      </c>
      <c r="E127" s="11">
        <v>0.58055152909709196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0.47160550000133999</v>
      </c>
      <c r="D128" s="11">
        <v>0.41860043738734498</v>
      </c>
      <c r="E128" s="11">
        <v>0.52525865918435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0.54034564279849795</v>
      </c>
      <c r="D129" s="11">
        <v>0.49204177760608703</v>
      </c>
      <c r="E129" s="11">
        <v>0.58790318827411603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0.50200128438267699</v>
      </c>
      <c r="D130" s="11">
        <v>0.44825219749494499</v>
      </c>
      <c r="E130" s="11">
        <v>0.55570415718524901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0.44044515833998699</v>
      </c>
      <c r="D131" s="11">
        <v>0.38107152143654999</v>
      </c>
      <c r="E131" s="11">
        <v>0.50157285446315802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0.48900604640723799</v>
      </c>
      <c r="D132" s="27">
        <v>0.45908840597405398</v>
      </c>
      <c r="E132" s="27">
        <v>0.51900265525208999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0.51376233184359898</v>
      </c>
      <c r="D133" s="11">
        <v>0.43576532762065501</v>
      </c>
      <c r="E133" s="11">
        <v>0.59109475084524099</v>
      </c>
      <c r="F133" s="15">
        <v>4</v>
      </c>
    </row>
    <row r="134" spans="1:6" x14ac:dyDescent="0.25">
      <c r="A134" s="12" t="s">
        <v>222</v>
      </c>
      <c r="B134" t="s">
        <v>224</v>
      </c>
      <c r="C134" s="8">
        <v>0.53296789671824196</v>
      </c>
      <c r="D134" s="11">
        <v>0.42823678111671598</v>
      </c>
      <c r="E134" s="11">
        <v>0.63487191669584897</v>
      </c>
      <c r="F134" s="15">
        <v>4</v>
      </c>
    </row>
    <row r="135" spans="1:6" x14ac:dyDescent="0.25">
      <c r="A135" s="12" t="s">
        <v>222</v>
      </c>
      <c r="B135" t="s">
        <v>225</v>
      </c>
      <c r="C135" s="8">
        <v>0.51036748136164001</v>
      </c>
      <c r="D135" s="11">
        <v>0.44215365309142701</v>
      </c>
      <c r="E135" s="11">
        <v>0.57819738705912704</v>
      </c>
      <c r="F135" s="15">
        <v>4</v>
      </c>
    </row>
    <row r="136" spans="1:6" x14ac:dyDescent="0.25">
      <c r="A136" s="12" t="s">
        <v>222</v>
      </c>
      <c r="B136" t="s">
        <v>226</v>
      </c>
      <c r="C136" s="8">
        <v>0.60324571731383902</v>
      </c>
      <c r="D136" s="11">
        <v>0.50540358156069998</v>
      </c>
      <c r="E136" s="11">
        <v>0.69347156978249302</v>
      </c>
      <c r="F136" s="15">
        <v>4</v>
      </c>
    </row>
    <row r="137" spans="1:6" x14ac:dyDescent="0.25">
      <c r="A137" s="12" t="s">
        <v>222</v>
      </c>
      <c r="B137" t="s">
        <v>227</v>
      </c>
      <c r="C137" s="8">
        <v>0.53801136389119397</v>
      </c>
      <c r="D137" s="11">
        <v>0.42746918130703498</v>
      </c>
      <c r="E137" s="11">
        <v>0.64493831648200295</v>
      </c>
      <c r="F137" s="15">
        <v>4</v>
      </c>
    </row>
    <row r="138" spans="1:6" x14ac:dyDescent="0.25">
      <c r="A138" s="12" t="s">
        <v>222</v>
      </c>
      <c r="B138" t="s">
        <v>228</v>
      </c>
      <c r="C138" s="8">
        <v>0.61023009157164898</v>
      </c>
      <c r="D138" s="11">
        <v>0.520786939707923</v>
      </c>
      <c r="E138" s="11">
        <v>0.69282573650397905</v>
      </c>
      <c r="F138" s="15">
        <v>4</v>
      </c>
    </row>
    <row r="139" spans="1:6" x14ac:dyDescent="0.25">
      <c r="A139" s="12" t="s">
        <v>222</v>
      </c>
      <c r="B139" t="s">
        <v>229</v>
      </c>
      <c r="C139" s="8">
        <v>0.43056922639061102</v>
      </c>
      <c r="D139" s="11">
        <v>0.38611842126351398</v>
      </c>
      <c r="E139" s="11">
        <v>0.47616800246401803</v>
      </c>
      <c r="F139" s="15">
        <v>4</v>
      </c>
    </row>
    <row r="140" spans="1:6" x14ac:dyDescent="0.25">
      <c r="A140" s="12" t="s">
        <v>222</v>
      </c>
      <c r="B140" t="s">
        <v>230</v>
      </c>
      <c r="C140" s="8">
        <v>0.64257530226813997</v>
      </c>
      <c r="D140" s="11">
        <v>0.55184014198714504</v>
      </c>
      <c r="E140" s="11">
        <v>0.72412380911152796</v>
      </c>
      <c r="F140" s="15">
        <v>4</v>
      </c>
    </row>
    <row r="141" spans="1:6" x14ac:dyDescent="0.25">
      <c r="A141" s="12" t="s">
        <v>222</v>
      </c>
      <c r="B141" t="s">
        <v>231</v>
      </c>
      <c r="C141" s="8">
        <v>0.46048622434305198</v>
      </c>
      <c r="D141" s="11">
        <v>0.407267959158094</v>
      </c>
      <c r="E141" s="11">
        <v>0.51462091192074599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0.38970893313527699</v>
      </c>
      <c r="D142" s="11">
        <v>0.29784254696066298</v>
      </c>
      <c r="E142" s="11">
        <v>0.49013152072657001</v>
      </c>
      <c r="F142" s="15">
        <v>4</v>
      </c>
    </row>
    <row r="143" spans="1:6" x14ac:dyDescent="0.25">
      <c r="A143" s="12" t="s">
        <v>222</v>
      </c>
      <c r="B143" t="s">
        <v>233</v>
      </c>
      <c r="C143" s="8">
        <v>0.52223608454313297</v>
      </c>
      <c r="D143" s="11">
        <v>0.45931771451590098</v>
      </c>
      <c r="E143" s="11">
        <v>0.58445667272522706</v>
      </c>
      <c r="F143" s="15">
        <v>4</v>
      </c>
    </row>
    <row r="144" spans="1:6" x14ac:dyDescent="0.25">
      <c r="A144" s="12" t="s">
        <v>222</v>
      </c>
      <c r="B144" t="s">
        <v>234</v>
      </c>
      <c r="C144" s="8">
        <v>0.42055941968301702</v>
      </c>
      <c r="D144" s="11">
        <v>0.329345536960018</v>
      </c>
      <c r="E144" s="11">
        <v>0.51754077195360104</v>
      </c>
      <c r="F144" s="15">
        <v>4</v>
      </c>
    </row>
    <row r="145" spans="1:6" x14ac:dyDescent="0.25">
      <c r="A145" s="28" t="s">
        <v>235</v>
      </c>
      <c r="B145" s="30" t="s">
        <v>106</v>
      </c>
      <c r="C145" s="26">
        <v>0.37881587948448298</v>
      </c>
      <c r="D145" s="27">
        <v>0.345455821383716</v>
      </c>
      <c r="E145" s="27">
        <v>0.41336297817349799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0.31422228750207898</v>
      </c>
      <c r="D146" s="11">
        <v>0.25059507382435903</v>
      </c>
      <c r="E146" s="11">
        <v>0.38569025038474702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0.32659641734981099</v>
      </c>
      <c r="D147" s="11">
        <v>0.25512353559187301</v>
      </c>
      <c r="E147" s="11">
        <v>0.407147832385437</v>
      </c>
      <c r="F147" s="15">
        <v>4</v>
      </c>
    </row>
    <row r="148" spans="1:6" x14ac:dyDescent="0.25">
      <c r="A148" s="12" t="s">
        <v>235</v>
      </c>
      <c r="B148" t="s">
        <v>238</v>
      </c>
      <c r="C148" s="8">
        <v>0.23499529800850499</v>
      </c>
      <c r="D148" s="11">
        <v>0.15842674782494601</v>
      </c>
      <c r="E148" s="11">
        <v>0.33388799987025303</v>
      </c>
      <c r="F148" s="15" t="s">
        <v>345</v>
      </c>
    </row>
    <row r="149" spans="1:6" x14ac:dyDescent="0.25">
      <c r="A149" s="12" t="s">
        <v>235</v>
      </c>
      <c r="B149" t="s">
        <v>239</v>
      </c>
      <c r="C149" s="8">
        <v>0.39074471343564698</v>
      </c>
      <c r="D149" s="11">
        <v>0.307273548806685</v>
      </c>
      <c r="E149" s="11">
        <v>0.48114168521017903</v>
      </c>
      <c r="F149" s="15">
        <v>4</v>
      </c>
    </row>
    <row r="150" spans="1:6" x14ac:dyDescent="0.25">
      <c r="A150" s="12" t="s">
        <v>235</v>
      </c>
      <c r="B150" t="s">
        <v>240</v>
      </c>
      <c r="C150" s="8">
        <v>0.40516442400035002</v>
      </c>
      <c r="D150" s="11">
        <v>0.360216733467771</v>
      </c>
      <c r="E150" s="11">
        <v>0.451760385867088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0.40677743013585099</v>
      </c>
      <c r="D151" s="27">
        <v>0.37975644062534097</v>
      </c>
      <c r="E151" s="27">
        <v>0.43437457818799102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0.30980968051757202</v>
      </c>
      <c r="D152" s="11">
        <v>0.25023869636738599</v>
      </c>
      <c r="E152" s="11">
        <v>0.376441771334112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0.29275631971828803</v>
      </c>
      <c r="D153" s="11">
        <v>0.21933986225789701</v>
      </c>
      <c r="E153" s="11">
        <v>0.37882184720725498</v>
      </c>
      <c r="F153" s="15">
        <v>4</v>
      </c>
    </row>
    <row r="154" spans="1:6" x14ac:dyDescent="0.25">
      <c r="A154" s="12" t="s">
        <v>241</v>
      </c>
      <c r="B154" t="s">
        <v>244</v>
      </c>
      <c r="C154" s="8">
        <v>0.51151650225089496</v>
      </c>
      <c r="D154" s="11">
        <v>0.43631178035772</v>
      </c>
      <c r="E154" s="11">
        <v>0.58620346123839995</v>
      </c>
      <c r="F154" s="15">
        <v>4</v>
      </c>
    </row>
    <row r="155" spans="1:6" x14ac:dyDescent="0.25">
      <c r="A155" s="12" t="s">
        <v>241</v>
      </c>
      <c r="B155" t="s">
        <v>245</v>
      </c>
      <c r="C155" s="8">
        <v>0.38273883254167501</v>
      </c>
      <c r="D155" s="11">
        <v>0.34026712484032001</v>
      </c>
      <c r="E155" s="11">
        <v>0.42708001551288799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0.44668740761645398</v>
      </c>
      <c r="D156" s="11">
        <v>0.395593347733454</v>
      </c>
      <c r="E156" s="11">
        <v>0.49893307972358703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0.27670618607534297</v>
      </c>
      <c r="D157" s="11">
        <v>0.210147243331086</v>
      </c>
      <c r="E157" s="11">
        <v>0.35487454804856799</v>
      </c>
      <c r="F157" s="15">
        <v>4</v>
      </c>
    </row>
    <row r="158" spans="1:6" x14ac:dyDescent="0.25">
      <c r="A158" s="12" t="s">
        <v>241</v>
      </c>
      <c r="B158" t="s">
        <v>248</v>
      </c>
      <c r="C158" s="8">
        <v>0.39391823569399897</v>
      </c>
      <c r="D158" s="11">
        <v>0.31144491127896001</v>
      </c>
      <c r="E158" s="11">
        <v>0.48291410014003699</v>
      </c>
      <c r="F158" s="15">
        <v>4</v>
      </c>
    </row>
    <row r="159" spans="1:6" x14ac:dyDescent="0.25">
      <c r="A159" s="28" t="s">
        <v>249</v>
      </c>
      <c r="B159" s="30" t="s">
        <v>106</v>
      </c>
      <c r="C159" s="26">
        <v>0.14996801161378601</v>
      </c>
      <c r="D159" s="27">
        <v>0.12524362289753899</v>
      </c>
      <c r="E159" s="27">
        <v>0.17857685120643099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9.6852660982819402E-2</v>
      </c>
      <c r="D160" s="11">
        <v>6.8055924904641796E-2</v>
      </c>
      <c r="E160" s="11">
        <v>0.13605537920695701</v>
      </c>
      <c r="F160" s="15">
        <v>4</v>
      </c>
    </row>
    <row r="161" spans="1:6" x14ac:dyDescent="0.25">
      <c r="A161" s="12" t="s">
        <v>249</v>
      </c>
      <c r="B161" t="s">
        <v>250</v>
      </c>
      <c r="C161" s="8">
        <v>0.16806750027704101</v>
      </c>
      <c r="D161" s="11">
        <v>0.13718110583955601</v>
      </c>
      <c r="E161" s="11">
        <v>0.204261687830671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9.3110109915314002E-2</v>
      </c>
      <c r="D162" s="27">
        <v>7.4462368467988094E-2</v>
      </c>
      <c r="E162" s="27">
        <v>0.11584332709343501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7.9016952203167304E-2</v>
      </c>
      <c r="D163" s="11">
        <v>5.3322422931422399E-2</v>
      </c>
      <c r="E163" s="11">
        <v>0.115581260696195</v>
      </c>
      <c r="F163" s="15">
        <v>4</v>
      </c>
    </row>
    <row r="164" spans="1:6" x14ac:dyDescent="0.25">
      <c r="A164" s="13" t="s">
        <v>251</v>
      </c>
      <c r="B164" s="2" t="s">
        <v>253</v>
      </c>
      <c r="C164" s="9">
        <v>9.4813200860209196E-2</v>
      </c>
      <c r="D164" s="10">
        <v>7.4292575562847296E-2</v>
      </c>
      <c r="E164" s="10">
        <v>0.120265521488292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1" workbookViewId="0">
      <selection activeCell="F171" sqref="F171"/>
    </sheetView>
  </sheetViews>
  <sheetFormatPr baseColWidth="10" defaultColWidth="11.42578125" defaultRowHeight="15" x14ac:dyDescent="0.25"/>
  <cols>
    <col min="1" max="1" width="25.5703125" customWidth="1"/>
    <col min="2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57</v>
      </c>
    </row>
    <row r="3" spans="1:6" x14ac:dyDescent="0.25">
      <c r="A3" s="1" t="s">
        <v>307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6.1167175288681097E-2</v>
      </c>
      <c r="D12" s="23">
        <v>5.8071267184643699E-2</v>
      </c>
      <c r="E12" s="23">
        <v>6.4416845662929101E-2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0.119265362443356</v>
      </c>
      <c r="D13" s="27">
        <v>0.10008535507305601</v>
      </c>
      <c r="E13" s="27">
        <v>0.141542845178701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0.118591857468325</v>
      </c>
      <c r="D14" s="11">
        <v>9.9581864247397206E-2</v>
      </c>
      <c r="E14" s="11">
        <v>0.14066390272253401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4.9083898197649301E-2</v>
      </c>
      <c r="D15" s="27">
        <v>3.8331327593711897E-2</v>
      </c>
      <c r="E15" s="27">
        <v>6.2656221252136796E-2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5.6376856145402797E-2</v>
      </c>
      <c r="D16" s="11">
        <v>3.7797633937989399E-2</v>
      </c>
      <c r="E16" s="11">
        <v>8.3297991213555703E-2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4.9612465338780602E-2</v>
      </c>
      <c r="D17" s="11">
        <v>3.60034163940815E-2</v>
      </c>
      <c r="E17" s="11">
        <v>6.8002763246690301E-2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1.3497274166543401E-2</v>
      </c>
      <c r="D18" s="11">
        <v>3.9398040408382198E-3</v>
      </c>
      <c r="E18" s="11">
        <v>4.5188126442562301E-2</v>
      </c>
      <c r="F18" s="15" t="s">
        <v>345</v>
      </c>
    </row>
    <row r="19" spans="1:6" x14ac:dyDescent="0.25">
      <c r="A19" s="28" t="s">
        <v>113</v>
      </c>
      <c r="B19" s="30" t="s">
        <v>106</v>
      </c>
      <c r="C19" s="26">
        <v>5.8328338384429801E-2</v>
      </c>
      <c r="D19" s="27">
        <v>4.4407561361607902E-2</v>
      </c>
      <c r="E19" s="27">
        <v>7.6264693734101302E-2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6.4097014890170098E-2</v>
      </c>
      <c r="D20" s="11">
        <v>4.5777157731997399E-2</v>
      </c>
      <c r="E20" s="11">
        <v>8.9064111573248894E-2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4.7771004795683802E-2</v>
      </c>
      <c r="D21" s="11">
        <v>3.0231161281203098E-2</v>
      </c>
      <c r="E21" s="11">
        <v>7.4703390750086002E-2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3.4325039440607802E-2</v>
      </c>
      <c r="D22" s="11">
        <v>1.31442127910101E-2</v>
      </c>
      <c r="E22" s="11">
        <v>8.6640510971634901E-2</v>
      </c>
      <c r="F22" s="15" t="s">
        <v>345</v>
      </c>
    </row>
    <row r="23" spans="1:6" x14ac:dyDescent="0.25">
      <c r="A23" s="28" t="s">
        <v>116</v>
      </c>
      <c r="B23" s="30" t="s">
        <v>106</v>
      </c>
      <c r="C23" s="26">
        <v>2.26824676050544E-2</v>
      </c>
      <c r="D23" s="27">
        <v>1.3307992774393001E-2</v>
      </c>
      <c r="E23" s="27">
        <v>3.84035289141011E-2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4.4070025541322298E-2</v>
      </c>
      <c r="D24" s="11">
        <v>1.9215419435784899E-2</v>
      </c>
      <c r="E24" s="11">
        <v>9.78654752341164E-2</v>
      </c>
      <c r="F24" s="15" t="s">
        <v>345</v>
      </c>
    </row>
    <row r="25" spans="1:6" x14ac:dyDescent="0.25">
      <c r="A25" s="12" t="s">
        <v>116</v>
      </c>
      <c r="B25" t="s">
        <v>118</v>
      </c>
      <c r="C25" s="8">
        <v>2.6257517276875399E-2</v>
      </c>
      <c r="D25" s="11">
        <v>1.4191983979425501E-2</v>
      </c>
      <c r="E25" s="11">
        <v>4.80804541587578E-2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5.9698000102721104E-3</v>
      </c>
      <c r="D26" s="11">
        <v>8.02234466920324E-4</v>
      </c>
      <c r="E26" s="11">
        <v>4.29918543978422E-2</v>
      </c>
      <c r="F26" s="15" t="s">
        <v>345</v>
      </c>
    </row>
    <row r="27" spans="1:6" x14ac:dyDescent="0.25">
      <c r="A27" s="28" t="s">
        <v>120</v>
      </c>
      <c r="B27" s="30" t="s">
        <v>106</v>
      </c>
      <c r="C27" s="26">
        <v>2.5655159072130399E-2</v>
      </c>
      <c r="D27" s="27">
        <v>1.7821198599132001E-2</v>
      </c>
      <c r="E27" s="27">
        <v>3.6803782750781902E-2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1.25742497257047E-2</v>
      </c>
      <c r="D28" s="11">
        <v>5.4788712635868196E-3</v>
      </c>
      <c r="E28" s="11">
        <v>2.85942591668331E-2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0</v>
      </c>
      <c r="D29" s="11"/>
      <c r="E29" s="11"/>
      <c r="F29" s="15">
        <v>4</v>
      </c>
    </row>
    <row r="30" spans="1:6" x14ac:dyDescent="0.25">
      <c r="A30" s="12" t="s">
        <v>120</v>
      </c>
      <c r="B30" t="s">
        <v>122</v>
      </c>
      <c r="C30" s="8">
        <v>4.0936795044886003E-2</v>
      </c>
      <c r="D30" s="11">
        <v>2.4901172993503001E-2</v>
      </c>
      <c r="E30" s="11">
        <v>6.6593646985403293E-2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3.44179417707145E-2</v>
      </c>
      <c r="D31" s="11">
        <v>1.43993467561021E-2</v>
      </c>
      <c r="E31" s="11">
        <v>8.0008041556294304E-2</v>
      </c>
      <c r="F31" s="15" t="s">
        <v>345</v>
      </c>
    </row>
    <row r="32" spans="1:6" x14ac:dyDescent="0.25">
      <c r="A32" s="12" t="s">
        <v>120</v>
      </c>
      <c r="B32" t="s">
        <v>124</v>
      </c>
      <c r="C32" s="8">
        <v>2.7632784206826501E-2</v>
      </c>
      <c r="D32" s="11">
        <v>1.33341400583388E-2</v>
      </c>
      <c r="E32" s="11">
        <v>5.6388064718684301E-2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5.0449149665835399E-2</v>
      </c>
      <c r="D33" s="27">
        <v>4.3878588134139397E-2</v>
      </c>
      <c r="E33" s="27">
        <v>5.7943986651557401E-2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4.0061307428639198E-2</v>
      </c>
      <c r="D34" s="11">
        <v>1.6966098375006299E-2</v>
      </c>
      <c r="E34" s="11">
        <v>9.1663516764860703E-2</v>
      </c>
      <c r="F34" s="15" t="s">
        <v>345</v>
      </c>
    </row>
    <row r="35" spans="1:6" x14ac:dyDescent="0.25">
      <c r="A35" s="12" t="s">
        <v>125</v>
      </c>
      <c r="B35" t="s">
        <v>127</v>
      </c>
      <c r="C35" s="8">
        <v>2.28334115456361E-2</v>
      </c>
      <c r="D35" s="11">
        <v>1.0353343597034799E-2</v>
      </c>
      <c r="E35" s="11">
        <v>4.96031127214605E-2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6.3583365878246603E-2</v>
      </c>
      <c r="D36" s="11">
        <v>3.2043710512815501E-2</v>
      </c>
      <c r="E36" s="11">
        <v>0.12224597410009599</v>
      </c>
      <c r="F36" s="15" t="s">
        <v>345</v>
      </c>
    </row>
    <row r="37" spans="1:6" x14ac:dyDescent="0.25">
      <c r="A37" s="12" t="s">
        <v>125</v>
      </c>
      <c r="B37" t="s">
        <v>129</v>
      </c>
      <c r="C37" s="8">
        <v>2.1016139612984E-2</v>
      </c>
      <c r="D37" s="11">
        <v>9.0363384492285707E-3</v>
      </c>
      <c r="E37" s="11">
        <v>4.81069920505489E-2</v>
      </c>
      <c r="F37" s="15" t="s">
        <v>345</v>
      </c>
    </row>
    <row r="38" spans="1:6" x14ac:dyDescent="0.25">
      <c r="A38" s="12" t="s">
        <v>125</v>
      </c>
      <c r="B38" t="s">
        <v>130</v>
      </c>
      <c r="C38" s="8">
        <v>5.37668681786488E-2</v>
      </c>
      <c r="D38" s="11">
        <v>2.9241131503427699E-2</v>
      </c>
      <c r="E38" s="11">
        <v>9.6811866949572903E-2</v>
      </c>
      <c r="F38" s="15" t="s">
        <v>345</v>
      </c>
    </row>
    <row r="39" spans="1:6" x14ac:dyDescent="0.25">
      <c r="A39" s="12" t="s">
        <v>125</v>
      </c>
      <c r="B39" t="s">
        <v>131</v>
      </c>
      <c r="C39" s="8">
        <v>0.11340775667842901</v>
      </c>
      <c r="D39" s="11">
        <v>8.1011707684912906E-2</v>
      </c>
      <c r="E39" s="11">
        <v>0.15655186283304801</v>
      </c>
      <c r="F39" s="15">
        <v>4</v>
      </c>
    </row>
    <row r="40" spans="1:6" x14ac:dyDescent="0.25">
      <c r="A40" s="12" t="s">
        <v>125</v>
      </c>
      <c r="B40" t="s">
        <v>132</v>
      </c>
      <c r="C40" s="8">
        <v>2.1085139930402001E-2</v>
      </c>
      <c r="D40" s="11">
        <v>1.11892053061037E-2</v>
      </c>
      <c r="E40" s="11">
        <v>3.9384616953246902E-2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3.6087411677360598E-2</v>
      </c>
      <c r="D41" s="11">
        <v>1.88003129299814E-2</v>
      </c>
      <c r="E41" s="11">
        <v>6.8165887256513097E-2</v>
      </c>
      <c r="F41" s="15">
        <v>4</v>
      </c>
    </row>
    <row r="42" spans="1:6" x14ac:dyDescent="0.25">
      <c r="A42" s="12" t="s">
        <v>125</v>
      </c>
      <c r="B42" t="s">
        <v>134</v>
      </c>
      <c r="C42" s="8">
        <v>6.2656941920796405E-2</v>
      </c>
      <c r="D42" s="11">
        <v>3.8030852443218903E-2</v>
      </c>
      <c r="E42" s="11">
        <v>0.101545866319939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5.7846661960401398E-2</v>
      </c>
      <c r="D43" s="11">
        <v>4.3012205585383101E-2</v>
      </c>
      <c r="E43" s="11">
        <v>7.7383657519896995E-2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1.94128506763303E-2</v>
      </c>
      <c r="D44" s="11">
        <v>9.5332244762690692E-3</v>
      </c>
      <c r="E44" s="11">
        <v>3.9126633420748999E-2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5.9947741387097797E-2</v>
      </c>
      <c r="D45" s="11">
        <v>4.50441251045504E-2</v>
      </c>
      <c r="E45" s="11">
        <v>7.9372615868849902E-2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7.1429577280044204E-2</v>
      </c>
      <c r="D46" s="27">
        <v>6.5847366030362606E-2</v>
      </c>
      <c r="E46" s="27">
        <v>7.7445787323947801E-2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5.2759158050194203E-2</v>
      </c>
      <c r="D47" s="11">
        <v>2.4091789718835899E-2</v>
      </c>
      <c r="E47" s="11">
        <v>0.111636336614755</v>
      </c>
      <c r="F47" s="15" t="s">
        <v>345</v>
      </c>
    </row>
    <row r="48" spans="1:6" x14ac:dyDescent="0.25">
      <c r="A48" s="12" t="s">
        <v>137</v>
      </c>
      <c r="B48" t="s">
        <v>139</v>
      </c>
      <c r="C48" s="8">
        <v>6.5025820018023706E-2</v>
      </c>
      <c r="D48" s="11">
        <v>3.9977303410145597E-2</v>
      </c>
      <c r="E48" s="11">
        <v>0.10406763171547399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0.14231983986964</v>
      </c>
      <c r="D49" s="11">
        <v>8.9833004830380897E-2</v>
      </c>
      <c r="E49" s="11">
        <v>0.21812390188275499</v>
      </c>
      <c r="F49" s="15" t="s">
        <v>345</v>
      </c>
    </row>
    <row r="50" spans="1:6" x14ac:dyDescent="0.25">
      <c r="A50" s="12" t="s">
        <v>137</v>
      </c>
      <c r="B50" t="s">
        <v>141</v>
      </c>
      <c r="C50" s="8">
        <v>5.7332589697167903E-2</v>
      </c>
      <c r="D50" s="11">
        <v>3.3338411781120202E-2</v>
      </c>
      <c r="E50" s="11">
        <v>9.68652976885096E-2</v>
      </c>
      <c r="F50" s="15">
        <v>4</v>
      </c>
    </row>
    <row r="51" spans="1:6" x14ac:dyDescent="0.25">
      <c r="A51" s="12" t="s">
        <v>137</v>
      </c>
      <c r="B51" t="s">
        <v>142</v>
      </c>
      <c r="C51" s="8">
        <v>8.9327732983383604E-2</v>
      </c>
      <c r="D51" s="11">
        <v>5.9263674078744298E-2</v>
      </c>
      <c r="E51" s="11">
        <v>0.13249506396434599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6.8326564505812301E-2</v>
      </c>
      <c r="D52" s="11">
        <v>3.8776247150583101E-2</v>
      </c>
      <c r="E52" s="11">
        <v>0.11764030101642101</v>
      </c>
      <c r="F52" s="15" t="s">
        <v>345</v>
      </c>
    </row>
    <row r="53" spans="1:6" x14ac:dyDescent="0.25">
      <c r="A53" s="12" t="s">
        <v>137</v>
      </c>
      <c r="B53" t="s">
        <v>144</v>
      </c>
      <c r="C53" s="8">
        <v>4.7780207457910798E-2</v>
      </c>
      <c r="D53" s="11">
        <v>2.5983014250517699E-2</v>
      </c>
      <c r="E53" s="11">
        <v>8.6244000601520196E-2</v>
      </c>
      <c r="F53" s="15">
        <v>4</v>
      </c>
    </row>
    <row r="54" spans="1:6" x14ac:dyDescent="0.25">
      <c r="A54" s="12" t="s">
        <v>137</v>
      </c>
      <c r="B54" t="s">
        <v>145</v>
      </c>
      <c r="C54" s="8">
        <v>9.7947356850799805E-2</v>
      </c>
      <c r="D54" s="11">
        <v>4.9031759666114998E-2</v>
      </c>
      <c r="E54" s="11">
        <v>0.18611216651180401</v>
      </c>
      <c r="F54" s="15" t="s">
        <v>345</v>
      </c>
    </row>
    <row r="55" spans="1:6" x14ac:dyDescent="0.25">
      <c r="A55" s="12" t="s">
        <v>137</v>
      </c>
      <c r="B55" t="s">
        <v>146</v>
      </c>
      <c r="C55" s="8">
        <v>6.4758858704426006E-2</v>
      </c>
      <c r="D55" s="11">
        <v>3.17425290294754E-2</v>
      </c>
      <c r="E55" s="11">
        <v>0.12759115205250801</v>
      </c>
      <c r="F55" s="15" t="s">
        <v>345</v>
      </c>
    </row>
    <row r="56" spans="1:6" x14ac:dyDescent="0.25">
      <c r="A56" s="12" t="s">
        <v>137</v>
      </c>
      <c r="B56" t="s">
        <v>147</v>
      </c>
      <c r="C56" s="8">
        <v>4.0280756953163299E-2</v>
      </c>
      <c r="D56" s="11">
        <v>2.2064441925112799E-2</v>
      </c>
      <c r="E56" s="11">
        <v>7.2422627465487402E-2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1.4208021096453499E-2</v>
      </c>
      <c r="D57" s="11">
        <v>6.7131148404463801E-3</v>
      </c>
      <c r="E57" s="11">
        <v>2.98194623772359E-2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8.4355075106007801E-2</v>
      </c>
      <c r="D58" s="11">
        <v>5.5912420458302699E-2</v>
      </c>
      <c r="E58" s="11">
        <v>0.12534550661423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8.9911378553595406E-2</v>
      </c>
      <c r="D59" s="11">
        <v>5.9153196095399797E-2</v>
      </c>
      <c r="E59" s="11">
        <v>0.13437873802158501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8.7972609649942995E-2</v>
      </c>
      <c r="D60" s="11">
        <v>5.7723474795205502E-2</v>
      </c>
      <c r="E60" s="11">
        <v>0.13185519979789101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4.8513899397395602E-2</v>
      </c>
      <c r="D61" s="11">
        <v>2.6804822534010099E-2</v>
      </c>
      <c r="E61" s="11">
        <v>8.6246872942341096E-2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3.2585083948561598E-2</v>
      </c>
      <c r="D62" s="11">
        <v>1.7328251305417E-2</v>
      </c>
      <c r="E62" s="11">
        <v>6.0448620880770597E-2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2.8387707417975701E-2</v>
      </c>
      <c r="D63" s="11">
        <v>9.9669415467251894E-3</v>
      </c>
      <c r="E63" s="11">
        <v>7.8165545145826798E-2</v>
      </c>
      <c r="F63" s="15" t="s">
        <v>345</v>
      </c>
    </row>
    <row r="64" spans="1:6" x14ac:dyDescent="0.25">
      <c r="A64" s="12" t="s">
        <v>137</v>
      </c>
      <c r="B64" t="s">
        <v>155</v>
      </c>
      <c r="C64" s="8">
        <v>5.4263948209687697E-2</v>
      </c>
      <c r="D64" s="11">
        <v>3.2790961160049301E-2</v>
      </c>
      <c r="E64" s="11">
        <v>8.8511608128513594E-2</v>
      </c>
      <c r="F64" s="15">
        <v>4</v>
      </c>
    </row>
    <row r="65" spans="1:6" x14ac:dyDescent="0.25">
      <c r="A65" s="12" t="s">
        <v>137</v>
      </c>
      <c r="B65" t="s">
        <v>156</v>
      </c>
      <c r="C65" s="8">
        <v>2.3518766066276099E-2</v>
      </c>
      <c r="D65" s="11">
        <v>9.21358826066963E-3</v>
      </c>
      <c r="E65" s="11">
        <v>5.8718127564674601E-2</v>
      </c>
      <c r="F65" s="15" t="s">
        <v>345</v>
      </c>
    </row>
    <row r="66" spans="1:6" x14ac:dyDescent="0.25">
      <c r="A66" s="12" t="s">
        <v>137</v>
      </c>
      <c r="B66" t="s">
        <v>157</v>
      </c>
      <c r="C66" s="8">
        <v>7.1779670658920505E-2</v>
      </c>
      <c r="D66" s="11">
        <v>4.7620222469124299E-2</v>
      </c>
      <c r="E66" s="11">
        <v>0.106821303291235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6.2955434049459399E-2</v>
      </c>
      <c r="D67" s="11">
        <v>4.1945590706891502E-2</v>
      </c>
      <c r="E67" s="11">
        <v>9.3462147190323502E-2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4.7367350309701101E-2</v>
      </c>
      <c r="D68" s="11">
        <v>2.5264254540565301E-2</v>
      </c>
      <c r="E68" s="11">
        <v>8.7080359562725307E-2</v>
      </c>
      <c r="F68" s="15" t="s">
        <v>345</v>
      </c>
    </row>
    <row r="69" spans="1:6" x14ac:dyDescent="0.25">
      <c r="A69" s="12" t="s">
        <v>137</v>
      </c>
      <c r="B69" t="s">
        <v>160</v>
      </c>
      <c r="C69" s="8">
        <v>2.9954463667332301E-2</v>
      </c>
      <c r="D69" s="11">
        <v>1.241618977002E-2</v>
      </c>
      <c r="E69" s="11">
        <v>7.0497698983042104E-2</v>
      </c>
      <c r="F69" s="15" t="s">
        <v>345</v>
      </c>
    </row>
    <row r="70" spans="1:6" x14ac:dyDescent="0.25">
      <c r="A70" s="12" t="s">
        <v>137</v>
      </c>
      <c r="B70" t="s">
        <v>161</v>
      </c>
      <c r="C70" s="8">
        <v>5.8375345669088502E-2</v>
      </c>
      <c r="D70" s="11">
        <v>3.7881351221005298E-2</v>
      </c>
      <c r="E70" s="11">
        <v>8.8931849433413895E-2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7.1868680871044296E-2</v>
      </c>
      <c r="D71" s="11">
        <v>4.6351765889666302E-2</v>
      </c>
      <c r="E71" s="11">
        <v>0.10981523004687201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4.0545310848315801E-2</v>
      </c>
      <c r="D72" s="11">
        <v>2.36912274875095E-2</v>
      </c>
      <c r="E72" s="11">
        <v>6.8547654431754604E-2</v>
      </c>
      <c r="F72" s="15">
        <v>4</v>
      </c>
    </row>
    <row r="73" spans="1:6" x14ac:dyDescent="0.25">
      <c r="A73" s="12" t="s">
        <v>137</v>
      </c>
      <c r="B73" t="s">
        <v>164</v>
      </c>
      <c r="C73" s="8">
        <v>9.09961747640851E-2</v>
      </c>
      <c r="D73" s="11">
        <v>5.8465626777171903E-2</v>
      </c>
      <c r="E73" s="11">
        <v>0.13895557609338199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8.4611007468612304E-2</v>
      </c>
      <c r="D74" s="11">
        <v>6.2155765373148202E-2</v>
      </c>
      <c r="E74" s="11">
        <v>0.11419096915375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4.4660097751801797E-2</v>
      </c>
      <c r="D75" s="11">
        <v>2.0261066744666201E-2</v>
      </c>
      <c r="E75" s="11">
        <v>9.5574963121722797E-2</v>
      </c>
      <c r="F75" s="15" t="s">
        <v>345</v>
      </c>
    </row>
    <row r="76" spans="1:6" x14ac:dyDescent="0.25">
      <c r="A76" s="12" t="s">
        <v>137</v>
      </c>
      <c r="B76" t="s">
        <v>167</v>
      </c>
      <c r="C76" s="8">
        <v>6.2109209372950502E-2</v>
      </c>
      <c r="D76" s="11">
        <v>3.85320346815064E-2</v>
      </c>
      <c r="E76" s="11">
        <v>9.8632948094352704E-2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8.0473306602064296E-2</v>
      </c>
      <c r="D77" s="11">
        <v>4.82388610253775E-2</v>
      </c>
      <c r="E77" s="11">
        <v>0.131276635165055</v>
      </c>
      <c r="F77" s="15">
        <v>4</v>
      </c>
    </row>
    <row r="78" spans="1:6" x14ac:dyDescent="0.25">
      <c r="A78" s="12" t="s">
        <v>137</v>
      </c>
      <c r="B78" t="s">
        <v>169</v>
      </c>
      <c r="C78" s="8">
        <v>0.118895483783046</v>
      </c>
      <c r="D78" s="11">
        <v>9.0593765252900402E-2</v>
      </c>
      <c r="E78" s="11">
        <v>0.15453628054382801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6.7279222290694302E-2</v>
      </c>
      <c r="D79" s="11">
        <v>4.5958722097263899E-2</v>
      </c>
      <c r="E79" s="11">
        <v>9.7479829362562095E-2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7.1594621798604596E-2</v>
      </c>
      <c r="D80" s="11">
        <v>4.7097117592050798E-2</v>
      </c>
      <c r="E80" s="11">
        <v>0.107398326041239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0.101304280753115</v>
      </c>
      <c r="D81" s="11">
        <v>7.0349752103385205E-2</v>
      </c>
      <c r="E81" s="11">
        <v>0.143772674200737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8.0390080150722201E-2</v>
      </c>
      <c r="D82" s="11">
        <v>4.90715511313762E-2</v>
      </c>
      <c r="E82" s="11">
        <v>0.128985545595658</v>
      </c>
      <c r="F82" s="15">
        <v>4</v>
      </c>
    </row>
    <row r="83" spans="1:6" x14ac:dyDescent="0.25">
      <c r="A83" s="12" t="s">
        <v>137</v>
      </c>
      <c r="B83" t="s">
        <v>174</v>
      </c>
      <c r="C83" s="8">
        <v>0.160037093502231</v>
      </c>
      <c r="D83" s="11">
        <v>0.122978901265415</v>
      </c>
      <c r="E83" s="11">
        <v>0.205643874276249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8.0902764704702299E-2</v>
      </c>
      <c r="D84" s="11">
        <v>5.6377880361814597E-2</v>
      </c>
      <c r="E84" s="11">
        <v>0.114798290232611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0.101940477114696</v>
      </c>
      <c r="D85" s="11">
        <v>8.1988607761283902E-2</v>
      </c>
      <c r="E85" s="11">
        <v>0.12608079060496899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4.6823028766550999E-2</v>
      </c>
      <c r="D86" s="11">
        <v>2.49640861095543E-2</v>
      </c>
      <c r="E86" s="11">
        <v>8.6131239193669107E-2</v>
      </c>
      <c r="F86" s="15" t="s">
        <v>345</v>
      </c>
    </row>
    <row r="87" spans="1:6" x14ac:dyDescent="0.25">
      <c r="A87" s="12" t="s">
        <v>137</v>
      </c>
      <c r="B87" t="s">
        <v>178</v>
      </c>
      <c r="C87" s="8">
        <v>6.8989066712589003E-2</v>
      </c>
      <c r="D87" s="11">
        <v>3.9606550755486199E-2</v>
      </c>
      <c r="E87" s="11">
        <v>0.11750238565988699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0.10544418616154499</v>
      </c>
      <c r="D88" s="11">
        <v>7.0726048299632097E-2</v>
      </c>
      <c r="E88" s="11">
        <v>0.15437367951160899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3.6365498476281302E-2</v>
      </c>
      <c r="D89" s="27">
        <v>2.7749958410645901E-2</v>
      </c>
      <c r="E89" s="27">
        <v>4.7525156542861297E-2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6.70900509970638E-3</v>
      </c>
      <c r="D90" s="11">
        <v>1.46918348576517E-3</v>
      </c>
      <c r="E90" s="11">
        <v>3.0073737246030099E-2</v>
      </c>
      <c r="F90" s="15" t="s">
        <v>345</v>
      </c>
    </row>
    <row r="91" spans="1:6" x14ac:dyDescent="0.25">
      <c r="A91" s="12" t="s">
        <v>180</v>
      </c>
      <c r="B91" t="s">
        <v>182</v>
      </c>
      <c r="C91" s="8">
        <v>1.37533418240719E-2</v>
      </c>
      <c r="D91" s="11">
        <v>2.95401346047938E-3</v>
      </c>
      <c r="E91" s="11">
        <v>6.1594062781893201E-2</v>
      </c>
      <c r="F91" s="15" t="s">
        <v>345</v>
      </c>
    </row>
    <row r="92" spans="1:6" x14ac:dyDescent="0.25">
      <c r="A92" s="12" t="s">
        <v>180</v>
      </c>
      <c r="B92" t="s">
        <v>183</v>
      </c>
      <c r="C92" s="8">
        <v>4.7250230215356501E-2</v>
      </c>
      <c r="D92" s="11">
        <v>2.2998138951229399E-2</v>
      </c>
      <c r="E92" s="11">
        <v>9.46004346388548E-2</v>
      </c>
      <c r="F92" s="15" t="s">
        <v>345</v>
      </c>
    </row>
    <row r="93" spans="1:6" x14ac:dyDescent="0.25">
      <c r="A93" s="12" t="s">
        <v>180</v>
      </c>
      <c r="B93" t="s">
        <v>184</v>
      </c>
      <c r="C93" s="8">
        <v>4.9052279553001801E-2</v>
      </c>
      <c r="D93" s="11">
        <v>2.7620638737597701E-2</v>
      </c>
      <c r="E93" s="11">
        <v>8.56485975636882E-2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4.7567208866534101E-2</v>
      </c>
      <c r="D94" s="11">
        <v>1.9744936991647401E-2</v>
      </c>
      <c r="E94" s="11">
        <v>0.110186636185528</v>
      </c>
      <c r="F94" s="15" t="s">
        <v>345</v>
      </c>
    </row>
    <row r="95" spans="1:6" x14ac:dyDescent="0.25">
      <c r="A95" s="12" t="s">
        <v>180</v>
      </c>
      <c r="B95" t="s">
        <v>186</v>
      </c>
      <c r="C95" s="8">
        <v>4.2866068257219701E-3</v>
      </c>
      <c r="D95" s="11">
        <v>4.9954020708870104E-4</v>
      </c>
      <c r="E95" s="11">
        <v>3.5756727989332902E-2</v>
      </c>
      <c r="F95" s="15" t="s">
        <v>345</v>
      </c>
    </row>
    <row r="96" spans="1:6" x14ac:dyDescent="0.25">
      <c r="A96" s="12" t="s">
        <v>180</v>
      </c>
      <c r="B96" t="s">
        <v>187</v>
      </c>
      <c r="C96" s="8">
        <v>3.6368652248512302E-2</v>
      </c>
      <c r="D96" s="11">
        <v>2.1978646584606399E-2</v>
      </c>
      <c r="E96" s="11">
        <v>5.96059790688327E-2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5.3723267050974299E-2</v>
      </c>
      <c r="D97" s="11">
        <v>3.0813725129425599E-2</v>
      </c>
      <c r="E97" s="11">
        <v>9.2048017545575303E-2</v>
      </c>
      <c r="F97" s="15">
        <v>4</v>
      </c>
    </row>
    <row r="98" spans="1:6" x14ac:dyDescent="0.25">
      <c r="A98" s="12" t="s">
        <v>180</v>
      </c>
      <c r="B98" t="s">
        <v>189</v>
      </c>
      <c r="C98" s="8">
        <v>3.94594538844368E-2</v>
      </c>
      <c r="D98" s="11">
        <v>2.2348970345621999E-2</v>
      </c>
      <c r="E98" s="11">
        <v>6.8748623538982798E-2</v>
      </c>
      <c r="F98" s="15">
        <v>4</v>
      </c>
    </row>
    <row r="99" spans="1:6" x14ac:dyDescent="0.25">
      <c r="A99" s="12" t="s">
        <v>180</v>
      </c>
      <c r="B99" t="s">
        <v>190</v>
      </c>
      <c r="C99" s="8">
        <v>2.2723777088630201E-2</v>
      </c>
      <c r="D99" s="11">
        <v>9.0147653150647808E-3</v>
      </c>
      <c r="E99" s="11">
        <v>5.6100275456376802E-2</v>
      </c>
      <c r="F99" s="15" t="s">
        <v>345</v>
      </c>
    </row>
    <row r="100" spans="1:6" x14ac:dyDescent="0.25">
      <c r="A100" s="12" t="s">
        <v>180</v>
      </c>
      <c r="B100" t="s">
        <v>191</v>
      </c>
      <c r="C100" s="8">
        <v>1.063110040241E-2</v>
      </c>
      <c r="D100" s="11">
        <v>2.3180248294244199E-3</v>
      </c>
      <c r="E100" s="11">
        <v>4.7342455989435199E-2</v>
      </c>
      <c r="F100" s="15" t="s">
        <v>345</v>
      </c>
    </row>
    <row r="101" spans="1:6" x14ac:dyDescent="0.25">
      <c r="A101" s="28" t="s">
        <v>192</v>
      </c>
      <c r="B101" s="30" t="s">
        <v>106</v>
      </c>
      <c r="C101" s="26">
        <v>5.3813736813793998E-2</v>
      </c>
      <c r="D101" s="27">
        <v>4.5523837771885102E-2</v>
      </c>
      <c r="E101" s="27">
        <v>6.3512776645840902E-2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1.3387387219552601E-2</v>
      </c>
      <c r="D102" s="11">
        <v>5.5747223676115999E-3</v>
      </c>
      <c r="E102" s="11">
        <v>3.1798950374029397E-2</v>
      </c>
      <c r="F102" s="15">
        <v>4</v>
      </c>
    </row>
    <row r="103" spans="1:6" x14ac:dyDescent="0.25">
      <c r="A103" s="12" t="s">
        <v>192</v>
      </c>
      <c r="B103" t="s">
        <v>194</v>
      </c>
      <c r="C103" s="8">
        <v>3.9862973116720303E-2</v>
      </c>
      <c r="D103" s="11">
        <v>2.15652288205181E-2</v>
      </c>
      <c r="E103" s="11">
        <v>7.2535102017169895E-2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6.8510629551454497E-2</v>
      </c>
      <c r="D104" s="11">
        <v>5.1211958222851697E-2</v>
      </c>
      <c r="E104" s="11">
        <v>9.1091545936767104E-2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4.8369712213769497E-2</v>
      </c>
      <c r="D105" s="11">
        <v>2.94830675860051E-2</v>
      </c>
      <c r="E105" s="11">
        <v>7.8377933432933797E-2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7.86580770495377E-2</v>
      </c>
      <c r="D106" s="11">
        <v>4.6112545916924999E-2</v>
      </c>
      <c r="E106" s="11">
        <v>0.13101874330684599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2.5415359109062799E-2</v>
      </c>
      <c r="D107" s="11">
        <v>1.32508443706037E-2</v>
      </c>
      <c r="E107" s="11">
        <v>4.8201610731882401E-2</v>
      </c>
      <c r="F107" s="15">
        <v>4</v>
      </c>
    </row>
    <row r="108" spans="1:6" x14ac:dyDescent="0.25">
      <c r="A108" s="12" t="s">
        <v>192</v>
      </c>
      <c r="B108" t="s">
        <v>198</v>
      </c>
      <c r="C108" s="8">
        <v>2.5613341180610299E-2</v>
      </c>
      <c r="D108" s="11">
        <v>8.6921119308393698E-3</v>
      </c>
      <c r="E108" s="11">
        <v>7.3048308522158295E-2</v>
      </c>
      <c r="F108" s="15" t="s">
        <v>345</v>
      </c>
    </row>
    <row r="109" spans="1:6" x14ac:dyDescent="0.25">
      <c r="A109" s="12" t="s">
        <v>192</v>
      </c>
      <c r="B109" t="s">
        <v>199</v>
      </c>
      <c r="C109" s="8">
        <v>5.3798971231572103E-2</v>
      </c>
      <c r="D109" s="11">
        <v>3.2278465615674497E-2</v>
      </c>
      <c r="E109" s="11">
        <v>8.8357458741643094E-2</v>
      </c>
      <c r="F109" s="15">
        <v>4</v>
      </c>
    </row>
    <row r="110" spans="1:6" x14ac:dyDescent="0.25">
      <c r="A110" s="12" t="s">
        <v>192</v>
      </c>
      <c r="B110" t="s">
        <v>200</v>
      </c>
      <c r="C110" s="8">
        <v>5.4645755287166899E-2</v>
      </c>
      <c r="D110" s="11">
        <v>3.9001404269312201E-2</v>
      </c>
      <c r="E110" s="11">
        <v>7.6068684322184693E-2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3.6771296959520298E-2</v>
      </c>
      <c r="D111" s="27">
        <v>2.5932031018336799E-2</v>
      </c>
      <c r="E111" s="27">
        <v>5.18998395440693E-2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7.5109264125588398E-3</v>
      </c>
      <c r="D112" s="11">
        <v>9.0647673072987399E-4</v>
      </c>
      <c r="E112" s="11">
        <v>5.93747329778841E-2</v>
      </c>
      <c r="F112" s="15" t="s">
        <v>345</v>
      </c>
    </row>
    <row r="113" spans="1:6" x14ac:dyDescent="0.25">
      <c r="A113" s="12" t="s">
        <v>201</v>
      </c>
      <c r="B113" t="s">
        <v>203</v>
      </c>
      <c r="C113" s="8">
        <v>4.3649978396289903E-2</v>
      </c>
      <c r="D113" s="11">
        <v>2.7531859128372801E-2</v>
      </c>
      <c r="E113" s="11">
        <v>6.8539158441948397E-2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3.78885627683603E-2</v>
      </c>
      <c r="D114" s="11">
        <v>1.6739965912452599E-2</v>
      </c>
      <c r="E114" s="11">
        <v>8.3486841386341298E-2</v>
      </c>
      <c r="F114" s="15" t="s">
        <v>345</v>
      </c>
    </row>
    <row r="115" spans="1:6" x14ac:dyDescent="0.25">
      <c r="A115" s="12" t="s">
        <v>201</v>
      </c>
      <c r="B115" t="s">
        <v>205</v>
      </c>
      <c r="C115" s="8">
        <v>2.9235518341456001E-2</v>
      </c>
      <c r="D115" s="11">
        <v>9.4102829022029606E-3</v>
      </c>
      <c r="E115" s="11">
        <v>8.7153114968155199E-2</v>
      </c>
      <c r="F115" s="15" t="s">
        <v>345</v>
      </c>
    </row>
    <row r="116" spans="1:6" x14ac:dyDescent="0.25">
      <c r="A116" s="12" t="s">
        <v>201</v>
      </c>
      <c r="B116" t="s">
        <v>206</v>
      </c>
      <c r="C116" s="8">
        <v>3.91427118667282E-2</v>
      </c>
      <c r="D116" s="11">
        <v>1.4855458707724801E-2</v>
      </c>
      <c r="E116" s="11">
        <v>9.9141300229992096E-2</v>
      </c>
      <c r="F116" s="15" t="s">
        <v>345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>
        <v>4</v>
      </c>
    </row>
    <row r="118" spans="1:6" x14ac:dyDescent="0.25">
      <c r="A118" s="12" t="s">
        <v>201</v>
      </c>
      <c r="B118" t="s">
        <v>208</v>
      </c>
      <c r="C118" s="8">
        <v>2.1191319138053898E-2</v>
      </c>
      <c r="D118" s="11">
        <v>7.9815916838482798E-3</v>
      </c>
      <c r="E118" s="11">
        <v>5.5050250299200902E-2</v>
      </c>
      <c r="F118" s="15" t="s">
        <v>345</v>
      </c>
    </row>
    <row r="119" spans="1:6" x14ac:dyDescent="0.25">
      <c r="A119" s="12" t="s">
        <v>201</v>
      </c>
      <c r="B119" t="s">
        <v>209</v>
      </c>
      <c r="C119" s="8">
        <v>1.8261086826924601E-2</v>
      </c>
      <c r="D119" s="11">
        <v>7.5032478713659596E-3</v>
      </c>
      <c r="E119" s="11">
        <v>4.37629509342689E-2</v>
      </c>
      <c r="F119" s="15" t="s">
        <v>345</v>
      </c>
    </row>
    <row r="120" spans="1:6" x14ac:dyDescent="0.25">
      <c r="A120" s="28" t="s">
        <v>210</v>
      </c>
      <c r="B120" s="30" t="s">
        <v>106</v>
      </c>
      <c r="C120" s="26">
        <v>9.9026395261195194E-2</v>
      </c>
      <c r="D120" s="27">
        <v>8.7798437767891202E-2</v>
      </c>
      <c r="E120" s="27">
        <v>0.111514689585274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0.114617404497417</v>
      </c>
      <c r="D121" s="11">
        <v>8.3958252709707207E-2</v>
      </c>
      <c r="E121" s="11">
        <v>0.15458308971599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8.2710021750327198E-2</v>
      </c>
      <c r="D122" s="11">
        <v>5.9986377652845001E-2</v>
      </c>
      <c r="E122" s="11">
        <v>0.113006845183156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9.1110793923423306E-2</v>
      </c>
      <c r="D123" s="11">
        <v>6.0283502220601901E-2</v>
      </c>
      <c r="E123" s="11">
        <v>0.13543038556274301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0.117999630535644</v>
      </c>
      <c r="D124" s="11">
        <v>7.0438524978772996E-2</v>
      </c>
      <c r="E124" s="11">
        <v>0.191073581249387</v>
      </c>
      <c r="F124" s="15" t="s">
        <v>345</v>
      </c>
    </row>
    <row r="125" spans="1:6" x14ac:dyDescent="0.25">
      <c r="A125" s="12" t="s">
        <v>210</v>
      </c>
      <c r="B125" t="s">
        <v>215</v>
      </c>
      <c r="C125" s="8">
        <v>4.6661267212471297E-2</v>
      </c>
      <c r="D125" s="11">
        <v>2.63142621787089E-2</v>
      </c>
      <c r="E125" s="11">
        <v>8.1425524813126093E-2</v>
      </c>
      <c r="F125" s="15">
        <v>4</v>
      </c>
    </row>
    <row r="126" spans="1:6" x14ac:dyDescent="0.25">
      <c r="A126" s="12" t="s">
        <v>210</v>
      </c>
      <c r="B126" t="s">
        <v>216</v>
      </c>
      <c r="C126" s="8">
        <v>7.1085496635128795E-2</v>
      </c>
      <c r="D126" s="11">
        <v>4.8244633412256599E-2</v>
      </c>
      <c r="E126" s="11">
        <v>0.103563425628241</v>
      </c>
      <c r="F126" s="15">
        <v>4</v>
      </c>
    </row>
    <row r="127" spans="1:6" x14ac:dyDescent="0.25">
      <c r="A127" s="12" t="s">
        <v>210</v>
      </c>
      <c r="B127" t="s">
        <v>217</v>
      </c>
      <c r="C127" s="8">
        <v>4.7863131286314801E-2</v>
      </c>
      <c r="D127" s="11">
        <v>2.89609918967564E-2</v>
      </c>
      <c r="E127" s="11">
        <v>7.8109860909579498E-2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7.7951358670184503E-2</v>
      </c>
      <c r="D128" s="11">
        <v>5.07662019797206E-2</v>
      </c>
      <c r="E128" s="11">
        <v>0.11788617161340401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0.12439034992914599</v>
      </c>
      <c r="D129" s="11">
        <v>9.1278360447023393E-2</v>
      </c>
      <c r="E129" s="11">
        <v>0.16730255458582399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0.15393880618605199</v>
      </c>
      <c r="D130" s="11">
        <v>0.116924877715731</v>
      </c>
      <c r="E130" s="11">
        <v>0.20001598741569801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5.8727897092782699E-2</v>
      </c>
      <c r="D131" s="11">
        <v>3.7139292233175497E-2</v>
      </c>
      <c r="E131" s="11">
        <v>9.1670919048697397E-2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4.05595367809332E-2</v>
      </c>
      <c r="D132" s="27">
        <v>3.0655988433193001E-2</v>
      </c>
      <c r="E132" s="27">
        <v>5.3485934985900603E-2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3.0271400887050302E-2</v>
      </c>
      <c r="D133" s="11">
        <v>1.20898143992339E-2</v>
      </c>
      <c r="E133" s="11">
        <v>7.3754507620691703E-2</v>
      </c>
      <c r="F133" s="15" t="s">
        <v>345</v>
      </c>
    </row>
    <row r="134" spans="1:6" x14ac:dyDescent="0.25">
      <c r="A134" s="12" t="s">
        <v>222</v>
      </c>
      <c r="B134" t="s">
        <v>224</v>
      </c>
      <c r="C134" s="8">
        <v>4.2784152261866201E-2</v>
      </c>
      <c r="D134" s="11">
        <v>1.9926482368060199E-2</v>
      </c>
      <c r="E134" s="11">
        <v>8.9468300372632495E-2</v>
      </c>
      <c r="F134" s="15" t="s">
        <v>345</v>
      </c>
    </row>
    <row r="135" spans="1:6" x14ac:dyDescent="0.25">
      <c r="A135" s="12" t="s">
        <v>222</v>
      </c>
      <c r="B135" t="s">
        <v>225</v>
      </c>
      <c r="C135" s="8">
        <v>7.6201238762847803E-3</v>
      </c>
      <c r="D135" s="11">
        <v>1.7892269714927E-3</v>
      </c>
      <c r="E135" s="11">
        <v>3.1847031889891297E-2</v>
      </c>
      <c r="F135" s="15" t="s">
        <v>345</v>
      </c>
    </row>
    <row r="136" spans="1:6" x14ac:dyDescent="0.25">
      <c r="A136" s="12" t="s">
        <v>222</v>
      </c>
      <c r="B136" t="s">
        <v>226</v>
      </c>
      <c r="C136" s="8">
        <v>3.8693300997360798E-2</v>
      </c>
      <c r="D136" s="11">
        <v>1.6591326723351701E-2</v>
      </c>
      <c r="E136" s="11">
        <v>8.7615039749151497E-2</v>
      </c>
      <c r="F136" s="15" t="s">
        <v>345</v>
      </c>
    </row>
    <row r="137" spans="1:6" x14ac:dyDescent="0.25">
      <c r="A137" s="12" t="s">
        <v>222</v>
      </c>
      <c r="B137" t="s">
        <v>227</v>
      </c>
      <c r="C137" s="8">
        <v>7.4725144045879096E-3</v>
      </c>
      <c r="D137" s="11">
        <v>1.6796691389785699E-3</v>
      </c>
      <c r="E137" s="11">
        <v>3.2591511604457397E-2</v>
      </c>
      <c r="F137" s="15" t="s">
        <v>345</v>
      </c>
    </row>
    <row r="138" spans="1:6" x14ac:dyDescent="0.25">
      <c r="A138" s="12" t="s">
        <v>222</v>
      </c>
      <c r="B138" t="s">
        <v>228</v>
      </c>
      <c r="C138" s="8">
        <v>1.5387320381019301E-2</v>
      </c>
      <c r="D138" s="11">
        <v>3.4880150717973698E-3</v>
      </c>
      <c r="E138" s="11">
        <v>6.5223921653238301E-2</v>
      </c>
      <c r="F138" s="15" t="s">
        <v>345</v>
      </c>
    </row>
    <row r="139" spans="1:6" x14ac:dyDescent="0.25">
      <c r="A139" s="12" t="s">
        <v>222</v>
      </c>
      <c r="B139" t="s">
        <v>229</v>
      </c>
      <c r="C139" s="8">
        <v>1.7343255987353399E-2</v>
      </c>
      <c r="D139" s="11">
        <v>4.7755845375964199E-3</v>
      </c>
      <c r="E139" s="11">
        <v>6.0958841261688497E-2</v>
      </c>
      <c r="F139" s="15" t="s">
        <v>345</v>
      </c>
    </row>
    <row r="140" spans="1:6" x14ac:dyDescent="0.25">
      <c r="A140" s="12" t="s">
        <v>222</v>
      </c>
      <c r="B140" t="s">
        <v>230</v>
      </c>
      <c r="C140" s="8">
        <v>8.0009526701952695E-3</v>
      </c>
      <c r="D140" s="11">
        <v>9.92780736126209E-4</v>
      </c>
      <c r="E140" s="11">
        <v>6.1438275477118498E-2</v>
      </c>
      <c r="F140" s="15" t="s">
        <v>345</v>
      </c>
    </row>
    <row r="141" spans="1:6" x14ac:dyDescent="0.25">
      <c r="A141" s="12" t="s">
        <v>222</v>
      </c>
      <c r="B141" t="s">
        <v>231</v>
      </c>
      <c r="C141" s="8">
        <v>5.8536279772210001E-2</v>
      </c>
      <c r="D141" s="11">
        <v>4.0678299474720403E-2</v>
      </c>
      <c r="E141" s="11">
        <v>8.3551209174294802E-2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3.7224688367802098E-3</v>
      </c>
      <c r="D142" s="11">
        <v>4.60897993315034E-4</v>
      </c>
      <c r="E142" s="11">
        <v>2.93861653511957E-2</v>
      </c>
      <c r="F142" s="15" t="s">
        <v>345</v>
      </c>
    </row>
    <row r="143" spans="1:6" x14ac:dyDescent="0.25">
      <c r="A143" s="12" t="s">
        <v>222</v>
      </c>
      <c r="B143" t="s">
        <v>233</v>
      </c>
      <c r="C143" s="8">
        <v>0.113384681651231</v>
      </c>
      <c r="D143" s="11">
        <v>6.8655141559689895E-2</v>
      </c>
      <c r="E143" s="11">
        <v>0.18157452018377301</v>
      </c>
      <c r="F143" s="15" t="s">
        <v>345</v>
      </c>
    </row>
    <row r="144" spans="1:6" x14ac:dyDescent="0.25">
      <c r="A144" s="12" t="s">
        <v>222</v>
      </c>
      <c r="B144" t="s">
        <v>234</v>
      </c>
      <c r="C144" s="8">
        <v>1.09585309752169E-2</v>
      </c>
      <c r="D144" s="11">
        <v>2.60107293411982E-3</v>
      </c>
      <c r="E144" s="11">
        <v>4.4958744586404399E-2</v>
      </c>
      <c r="F144" s="15" t="s">
        <v>345</v>
      </c>
    </row>
    <row r="145" spans="1:6" x14ac:dyDescent="0.25">
      <c r="A145" s="28" t="s">
        <v>235</v>
      </c>
      <c r="B145" s="30" t="s">
        <v>106</v>
      </c>
      <c r="C145" s="26">
        <v>4.3137220836366903E-2</v>
      </c>
      <c r="D145" s="27">
        <v>3.1288659171461099E-2</v>
      </c>
      <c r="E145" s="27">
        <v>5.9198465510486499E-2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1.46223149348537E-2</v>
      </c>
      <c r="D146" s="11">
        <v>5.9383094016827696E-3</v>
      </c>
      <c r="E146" s="11">
        <v>3.5551377553113502E-2</v>
      </c>
      <c r="F146" s="15">
        <v>4</v>
      </c>
    </row>
    <row r="147" spans="1:6" x14ac:dyDescent="0.25">
      <c r="A147" s="12" t="s">
        <v>235</v>
      </c>
      <c r="B147" t="s">
        <v>237</v>
      </c>
      <c r="C147" s="8">
        <v>4.9633438029763298E-2</v>
      </c>
      <c r="D147" s="11">
        <v>2.3025662974720501E-2</v>
      </c>
      <c r="E147" s="11">
        <v>0.103723988491137</v>
      </c>
      <c r="F147" s="15" t="s">
        <v>345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>
        <v>4</v>
      </c>
    </row>
    <row r="149" spans="1:6" x14ac:dyDescent="0.25">
      <c r="A149" s="12" t="s">
        <v>235</v>
      </c>
      <c r="B149" t="s">
        <v>239</v>
      </c>
      <c r="C149" s="8">
        <v>4.4643886525411996E-3</v>
      </c>
      <c r="D149" s="11">
        <v>1.07785412940185E-3</v>
      </c>
      <c r="E149" s="11">
        <v>1.82962668414062E-2</v>
      </c>
      <c r="F149" s="15" t="s">
        <v>345</v>
      </c>
    </row>
    <row r="150" spans="1:6" x14ac:dyDescent="0.25">
      <c r="A150" s="12" t="s">
        <v>235</v>
      </c>
      <c r="B150" t="s">
        <v>240</v>
      </c>
      <c r="C150" s="8">
        <v>5.4758847176116898E-2</v>
      </c>
      <c r="D150" s="11">
        <v>3.8365353147342199E-2</v>
      </c>
      <c r="E150" s="11">
        <v>7.7592060510722899E-2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2.43896781121654E-2</v>
      </c>
      <c r="D151" s="27">
        <v>1.7796611927908899E-2</v>
      </c>
      <c r="E151" s="27">
        <v>3.3342346148983001E-2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6.4160275352194707E-2</v>
      </c>
      <c r="D152" s="11">
        <v>4.0540227398361002E-2</v>
      </c>
      <c r="E152" s="11">
        <v>0.100106274618612</v>
      </c>
      <c r="F152" s="15">
        <v>4</v>
      </c>
    </row>
    <row r="153" spans="1:6" x14ac:dyDescent="0.25">
      <c r="A153" s="12" t="s">
        <v>241</v>
      </c>
      <c r="B153" t="s">
        <v>243</v>
      </c>
      <c r="C153" s="8">
        <v>6.1239968288962901E-2</v>
      </c>
      <c r="D153" s="11">
        <v>2.5760556835039201E-2</v>
      </c>
      <c r="E153" s="11">
        <v>0.13863102095994301</v>
      </c>
      <c r="F153" s="15" t="s">
        <v>345</v>
      </c>
    </row>
    <row r="154" spans="1:6" x14ac:dyDescent="0.25">
      <c r="A154" s="12" t="s">
        <v>241</v>
      </c>
      <c r="B154" t="s">
        <v>244</v>
      </c>
      <c r="C154" s="8">
        <v>9.1157652177183499E-3</v>
      </c>
      <c r="D154" s="11">
        <v>1.91843639075307E-3</v>
      </c>
      <c r="E154" s="11">
        <v>4.2174082065221899E-2</v>
      </c>
      <c r="F154" s="15" t="s">
        <v>345</v>
      </c>
    </row>
    <row r="155" spans="1:6" x14ac:dyDescent="0.25">
      <c r="A155" s="12" t="s">
        <v>241</v>
      </c>
      <c r="B155" t="s">
        <v>245</v>
      </c>
      <c r="C155" s="8">
        <v>2.5960493108658101E-3</v>
      </c>
      <c r="D155" s="11">
        <v>3.56578935074028E-4</v>
      </c>
      <c r="E155" s="11">
        <v>1.8638129090264299E-2</v>
      </c>
      <c r="F155" s="15" t="s">
        <v>345</v>
      </c>
    </row>
    <row r="156" spans="1:6" x14ac:dyDescent="0.25">
      <c r="A156" s="12" t="s">
        <v>241</v>
      </c>
      <c r="B156" t="s">
        <v>246</v>
      </c>
      <c r="C156" s="8">
        <v>2.9878942148798299E-2</v>
      </c>
      <c r="D156" s="11">
        <v>1.8192103607485501E-2</v>
      </c>
      <c r="E156" s="11">
        <v>4.8701142175589997E-2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4.2247377655862402E-2</v>
      </c>
      <c r="D157" s="11">
        <v>1.7213903463395099E-2</v>
      </c>
      <c r="E157" s="11">
        <v>9.9982379274527397E-2</v>
      </c>
      <c r="F157" s="15" t="s">
        <v>345</v>
      </c>
    </row>
    <row r="158" spans="1:6" x14ac:dyDescent="0.25">
      <c r="A158" s="12" t="s">
        <v>241</v>
      </c>
      <c r="B158" t="s">
        <v>248</v>
      </c>
      <c r="C158" s="8">
        <v>7.2649015732157499E-3</v>
      </c>
      <c r="D158" s="11">
        <v>9.4957780934092897E-4</v>
      </c>
      <c r="E158" s="11">
        <v>5.33389050090054E-2</v>
      </c>
      <c r="F158" s="15" t="s">
        <v>345</v>
      </c>
    </row>
    <row r="159" spans="1:6" x14ac:dyDescent="0.25">
      <c r="A159" s="28" t="s">
        <v>249</v>
      </c>
      <c r="B159" s="30" t="s">
        <v>106</v>
      </c>
      <c r="C159" s="26">
        <v>1.35300264138491E-2</v>
      </c>
      <c r="D159" s="27">
        <v>7.1348426993368998E-3</v>
      </c>
      <c r="E159" s="27">
        <v>2.5510134135410398E-2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1.11398988746372E-2</v>
      </c>
      <c r="D160" s="11">
        <v>3.02099344548846E-3</v>
      </c>
      <c r="E160" s="11">
        <v>4.0198552904539303E-2</v>
      </c>
      <c r="F160" s="15" t="s">
        <v>345</v>
      </c>
    </row>
    <row r="161" spans="1:6" x14ac:dyDescent="0.25">
      <c r="A161" s="12" t="s">
        <v>249</v>
      </c>
      <c r="B161" t="s">
        <v>250</v>
      </c>
      <c r="C161" s="8">
        <v>1.3632938162942801E-2</v>
      </c>
      <c r="D161" s="11">
        <v>6.4743966763512496E-3</v>
      </c>
      <c r="E161" s="11">
        <v>2.84795748472477E-2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1.45480931524194E-2</v>
      </c>
      <c r="D162" s="27">
        <v>7.8730339218315397E-3</v>
      </c>
      <c r="E162" s="27">
        <v>2.6730047172732099E-2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1.9060063433760401E-2</v>
      </c>
      <c r="D163" s="11">
        <v>9.2027480342501307E-3</v>
      </c>
      <c r="E163" s="11">
        <v>3.90595804661844E-2</v>
      </c>
      <c r="F163" s="15">
        <v>4</v>
      </c>
    </row>
    <row r="164" spans="1:6" x14ac:dyDescent="0.25">
      <c r="A164" s="13" t="s">
        <v>251</v>
      </c>
      <c r="B164" s="2" t="s">
        <v>253</v>
      </c>
      <c r="C164" s="9">
        <v>1.2626362793653499E-2</v>
      </c>
      <c r="D164" s="10">
        <v>5.9607685361996402E-3</v>
      </c>
      <c r="E164" s="10">
        <v>2.6546659501846301E-2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4" workbookViewId="0">
      <selection activeCell="G1" sqref="G1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58</v>
      </c>
    </row>
    <row r="3" spans="1:6" x14ac:dyDescent="0.25">
      <c r="A3" s="1" t="s">
        <v>308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0.34780833810439399</v>
      </c>
      <c r="D12" s="23">
        <v>0.34220602076551898</v>
      </c>
      <c r="E12" s="23">
        <v>0.35345308985403201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0.46979623634044998</v>
      </c>
      <c r="D13" s="27">
        <v>0.43885573083400797</v>
      </c>
      <c r="E13" s="27">
        <v>0.50097066034258197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0.46824272807524903</v>
      </c>
      <c r="D14" s="11">
        <v>0.43744643491751101</v>
      </c>
      <c r="E14" s="11">
        <v>0.499282864501368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0.45534429903900703</v>
      </c>
      <c r="D15" s="27">
        <v>0.42788261350885698</v>
      </c>
      <c r="E15" s="27">
        <v>0.483080278147626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0.476521876695435</v>
      </c>
      <c r="D16" s="11">
        <v>0.43092630392973502</v>
      </c>
      <c r="E16" s="11">
        <v>0.52251218019842005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0.448739001682811</v>
      </c>
      <c r="D17" s="11">
        <v>0.41272474057344499</v>
      </c>
      <c r="E17" s="11">
        <v>0.48529895290811398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0.270722709603684</v>
      </c>
      <c r="D18" s="11">
        <v>0.17207084047072299</v>
      </c>
      <c r="E18" s="11">
        <v>0.398697164457679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0.29857714285849501</v>
      </c>
      <c r="D19" s="27">
        <v>0.27341223451198998</v>
      </c>
      <c r="E19" s="27">
        <v>0.325022143274313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0.26556348009208602</v>
      </c>
      <c r="D20" s="11">
        <v>0.23384016462284299</v>
      </c>
      <c r="E20" s="11">
        <v>0.29990583010416599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0.36793736379092101</v>
      </c>
      <c r="D21" s="11">
        <v>0.323498102562637</v>
      </c>
      <c r="E21" s="11">
        <v>0.414738742106668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0.288321459167803</v>
      </c>
      <c r="D22" s="11">
        <v>0.234763087403624</v>
      </c>
      <c r="E22" s="11">
        <v>0.348533422614419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0.28576889871260802</v>
      </c>
      <c r="D23" s="27">
        <v>0.25518596391165099</v>
      </c>
      <c r="E23" s="27">
        <v>0.31844997260278501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0.23484465035579599</v>
      </c>
      <c r="D24" s="11">
        <v>0.16849604211133201</v>
      </c>
      <c r="E24" s="11">
        <v>0.31734816129135401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0.28957559134990002</v>
      </c>
      <c r="D25" s="11">
        <v>0.25136638712019999</v>
      </c>
      <c r="E25" s="11">
        <v>0.33102467794571799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0.27516317292479098</v>
      </c>
      <c r="D26" s="11">
        <v>0.22810523209799799</v>
      </c>
      <c r="E26" s="11">
        <v>0.32780635499404298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0.29527253114632102</v>
      </c>
      <c r="D27" s="27">
        <v>0.26828730407842899</v>
      </c>
      <c r="E27" s="27">
        <v>0.32377100421279398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0.26049998844926903</v>
      </c>
      <c r="D28" s="11">
        <v>0.212236783533157</v>
      </c>
      <c r="E28" s="11">
        <v>0.31534496231644299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0.202680061576829</v>
      </c>
      <c r="D29" s="11">
        <v>0.15488475123182799</v>
      </c>
      <c r="E29" s="11">
        <v>0.260675040451672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0.31402206443645198</v>
      </c>
      <c r="D30" s="11">
        <v>0.27181827216077997</v>
      </c>
      <c r="E30" s="11">
        <v>0.35954316090893501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0.236551622553027</v>
      </c>
      <c r="D31" s="11">
        <v>0.178358744986336</v>
      </c>
      <c r="E31" s="11">
        <v>0.30664505055711999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0.36129151828983103</v>
      </c>
      <c r="D32" s="11">
        <v>0.30885168895597898</v>
      </c>
      <c r="E32" s="11">
        <v>0.41725972670627398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0.33793793595494198</v>
      </c>
      <c r="D33" s="27">
        <v>0.32198749795606602</v>
      </c>
      <c r="E33" s="27">
        <v>0.35426566287458999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0.25001179913656302</v>
      </c>
      <c r="D34" s="11">
        <v>0.19634282596177399</v>
      </c>
      <c r="E34" s="11">
        <v>0.31264378565793899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0.29916439851575299</v>
      </c>
      <c r="D35" s="11">
        <v>0.25064977947848199</v>
      </c>
      <c r="E35" s="11">
        <v>0.352650150315514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0.26638238575142298</v>
      </c>
      <c r="D36" s="11">
        <v>0.21115928446129401</v>
      </c>
      <c r="E36" s="11">
        <v>0.33000585845872799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0.13303407125742001</v>
      </c>
      <c r="D37" s="11">
        <v>9.4438134493652501E-2</v>
      </c>
      <c r="E37" s="11">
        <v>0.184195330485389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0.29437200673388902</v>
      </c>
      <c r="D38" s="11">
        <v>0.25313252738202102</v>
      </c>
      <c r="E38" s="11">
        <v>0.339278037379381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0.34294135144462601</v>
      </c>
      <c r="D39" s="11">
        <v>0.287870522554103</v>
      </c>
      <c r="E39" s="11">
        <v>0.40259150048634301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0.31623162952721701</v>
      </c>
      <c r="D40" s="11">
        <v>0.27721115819752101</v>
      </c>
      <c r="E40" s="11">
        <v>0.35802399000881502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0.27308143281483899</v>
      </c>
      <c r="D41" s="11">
        <v>0.214576685201296</v>
      </c>
      <c r="E41" s="11">
        <v>0.34061984714249799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0.330065868991189</v>
      </c>
      <c r="D42" s="11">
        <v>0.27905803299047599</v>
      </c>
      <c r="E42" s="11">
        <v>0.385412899440641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0.38788670348564003</v>
      </c>
      <c r="D43" s="11">
        <v>0.34704688738005002</v>
      </c>
      <c r="E43" s="11">
        <v>0.430364843158548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0.28625052011847202</v>
      </c>
      <c r="D44" s="11">
        <v>0.24739690543534101</v>
      </c>
      <c r="E44" s="11">
        <v>0.328542331238248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0.36494244219834898</v>
      </c>
      <c r="D45" s="11">
        <v>0.32971457550833</v>
      </c>
      <c r="E45" s="11">
        <v>0.40167862292295797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0.38802047886957702</v>
      </c>
      <c r="D46" s="27">
        <v>0.378151373155798</v>
      </c>
      <c r="E46" s="27">
        <v>0.39798230897584902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0.27475197395116102</v>
      </c>
      <c r="D47" s="11">
        <v>0.213611521363992</v>
      </c>
      <c r="E47" s="11">
        <v>0.34569924031386301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0.396201548727866</v>
      </c>
      <c r="D48" s="11">
        <v>0.33694268880406097</v>
      </c>
      <c r="E48" s="11">
        <v>0.45867293845116303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0.43100452484988899</v>
      </c>
      <c r="D49" s="11">
        <v>0.34749731902458603</v>
      </c>
      <c r="E49" s="11">
        <v>0.51862900068170403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0.35832583878044999</v>
      </c>
      <c r="D50" s="11">
        <v>0.29173898801589399</v>
      </c>
      <c r="E50" s="11">
        <v>0.43086505073812398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0.35336126975623899</v>
      </c>
      <c r="D51" s="11">
        <v>0.30540973183094</v>
      </c>
      <c r="E51" s="11">
        <v>0.40445758694391098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0.45552900225677601</v>
      </c>
      <c r="D52" s="11">
        <v>0.37570530182645701</v>
      </c>
      <c r="E52" s="11">
        <v>0.53770500398862198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0.35916604651175399</v>
      </c>
      <c r="D53" s="11">
        <v>0.29415919815726799</v>
      </c>
      <c r="E53" s="11">
        <v>0.42979133734289998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0.37366937298596598</v>
      </c>
      <c r="D54" s="11">
        <v>0.300331140512822</v>
      </c>
      <c r="E54" s="11">
        <v>0.453313263273736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0.42127174786024002</v>
      </c>
      <c r="D55" s="11">
        <v>0.336666832230891</v>
      </c>
      <c r="E55" s="11">
        <v>0.51076676695881196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0.41677578020407202</v>
      </c>
      <c r="D56" s="11">
        <v>0.34305612760445398</v>
      </c>
      <c r="E56" s="11">
        <v>0.49441469615924399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0.36613614326817101</v>
      </c>
      <c r="D57" s="11">
        <v>0.316850924280276</v>
      </c>
      <c r="E57" s="11">
        <v>0.41839241128503901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0.36387758451511298</v>
      </c>
      <c r="D58" s="11">
        <v>0.30745111263443198</v>
      </c>
      <c r="E58" s="11">
        <v>0.42431505801819103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0.35836355833794098</v>
      </c>
      <c r="D59" s="11">
        <v>0.29052793173192698</v>
      </c>
      <c r="E59" s="11">
        <v>0.43238516459667797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0.366048192172582</v>
      </c>
      <c r="D60" s="11">
        <v>0.306586135274796</v>
      </c>
      <c r="E60" s="11">
        <v>0.42989303018403802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0.335796612689508</v>
      </c>
      <c r="D61" s="11">
        <v>0.28466210846030399</v>
      </c>
      <c r="E61" s="11">
        <v>0.391094613274582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0.31995198019909199</v>
      </c>
      <c r="D62" s="11">
        <v>0.27294031698437099</v>
      </c>
      <c r="E62" s="11">
        <v>0.37092990873385601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0.42630111465535703</v>
      </c>
      <c r="D63" s="11">
        <v>0.34191840860522699</v>
      </c>
      <c r="E63" s="11">
        <v>0.51520514149872698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0.274724945585403</v>
      </c>
      <c r="D64" s="11">
        <v>0.22932766714380601</v>
      </c>
      <c r="E64" s="11">
        <v>0.325315501563684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0.28704432120479101</v>
      </c>
      <c r="D65" s="11">
        <v>0.22144172692740799</v>
      </c>
      <c r="E65" s="11">
        <v>0.36301987319871398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0.43851355485247201</v>
      </c>
      <c r="D66" s="11">
        <v>0.38757154525001303</v>
      </c>
      <c r="E66" s="11">
        <v>0.49078550384323399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0.42989591000245803</v>
      </c>
      <c r="D67" s="11">
        <v>0.38267851811171</v>
      </c>
      <c r="E67" s="11">
        <v>0.47842415014313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0.35588473140202598</v>
      </c>
      <c r="D68" s="11">
        <v>0.30483876098659002</v>
      </c>
      <c r="E68" s="11">
        <v>0.410431762371401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0.40755882902957002</v>
      </c>
      <c r="D69" s="11">
        <v>0.36139886718533398</v>
      </c>
      <c r="E69" s="11">
        <v>0.45541008313607201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0.23569864929040599</v>
      </c>
      <c r="D70" s="11">
        <v>0.188936826627709</v>
      </c>
      <c r="E70" s="11">
        <v>0.28989729648450802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0.27580733130026802</v>
      </c>
      <c r="D71" s="11">
        <v>0.23168573432509801</v>
      </c>
      <c r="E71" s="11">
        <v>0.32477948886353403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0.34246640045384802</v>
      </c>
      <c r="D72" s="11">
        <v>0.29124293084931602</v>
      </c>
      <c r="E72" s="11">
        <v>0.39764447207663001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0.33651234872654101</v>
      </c>
      <c r="D73" s="11">
        <v>0.27523732684751401</v>
      </c>
      <c r="E73" s="11">
        <v>0.40382797609390603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0.35983343894985398</v>
      </c>
      <c r="D74" s="11">
        <v>0.31073643996713601</v>
      </c>
      <c r="E74" s="11">
        <v>0.412050378112571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0.36734572006183602</v>
      </c>
      <c r="D75" s="11">
        <v>0.30601462577096999</v>
      </c>
      <c r="E75" s="11">
        <v>0.43329419065230002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0.37485735792817498</v>
      </c>
      <c r="D76" s="11">
        <v>0.33543499795727999</v>
      </c>
      <c r="E76" s="11">
        <v>0.416012553828289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0.36015607387440501</v>
      </c>
      <c r="D77" s="11">
        <v>0.29914046706352099</v>
      </c>
      <c r="E77" s="11">
        <v>0.42605151544562597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0.48169272586272299</v>
      </c>
      <c r="D78" s="11">
        <v>0.42734204847624302</v>
      </c>
      <c r="E78" s="11">
        <v>0.536480101799228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0.40625798622826098</v>
      </c>
      <c r="D79" s="11">
        <v>0.35051222071433302</v>
      </c>
      <c r="E79" s="11">
        <v>0.464528543945535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0.38565359281043698</v>
      </c>
      <c r="D80" s="11">
        <v>0.33378617506201302</v>
      </c>
      <c r="E80" s="11">
        <v>0.44025462522698999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0.42016292488752599</v>
      </c>
      <c r="D81" s="11">
        <v>0.36564108152319702</v>
      </c>
      <c r="E81" s="11">
        <v>0.476705250807968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0.42900729919418501</v>
      </c>
      <c r="D82" s="11">
        <v>0.36004239400513299</v>
      </c>
      <c r="E82" s="11">
        <v>0.50084378958251496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0.414553668886466</v>
      </c>
      <c r="D83" s="11">
        <v>0.37105264679803801</v>
      </c>
      <c r="E83" s="11">
        <v>0.45942925560477199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0.34732142735126997</v>
      </c>
      <c r="D84" s="11">
        <v>0.30493287277261399</v>
      </c>
      <c r="E84" s="11">
        <v>0.39227687695171098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0.46280421749643602</v>
      </c>
      <c r="D85" s="11">
        <v>0.42963346559134102</v>
      </c>
      <c r="E85" s="11">
        <v>0.49630750375418897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0.25481202556217802</v>
      </c>
      <c r="D86" s="11">
        <v>0.206956205068104</v>
      </c>
      <c r="E86" s="11">
        <v>0.309416309265995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0.42195537084725698</v>
      </c>
      <c r="D87" s="11">
        <v>0.34011920920961403</v>
      </c>
      <c r="E87" s="11">
        <v>0.50831422706505802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0.39789916019393901</v>
      </c>
      <c r="D88" s="11">
        <v>0.34130713287627001</v>
      </c>
      <c r="E88" s="11">
        <v>0.45735931423888998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0.29767308842890799</v>
      </c>
      <c r="D89" s="27">
        <v>0.27548086502619701</v>
      </c>
      <c r="E89" s="27">
        <v>0.32086134470400102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0.24224624561911601</v>
      </c>
      <c r="D90" s="11">
        <v>0.177755779790048</v>
      </c>
      <c r="E90" s="11">
        <v>0.32099987792664703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9.9005267898719801E-2</v>
      </c>
      <c r="D91" s="11">
        <v>6.06326562501079E-2</v>
      </c>
      <c r="E91" s="11">
        <v>0.157588723697002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0.22644456127888901</v>
      </c>
      <c r="D92" s="11">
        <v>0.15856890479976801</v>
      </c>
      <c r="E92" s="11">
        <v>0.312581191485722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0.35300243663035702</v>
      </c>
      <c r="D93" s="11">
        <v>0.29626549346488501</v>
      </c>
      <c r="E93" s="11">
        <v>0.41420958947798198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0.13162610899086799</v>
      </c>
      <c r="D94" s="11">
        <v>8.9292175966088794E-2</v>
      </c>
      <c r="E94" s="11">
        <v>0.18984683677443501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0.225187000734242</v>
      </c>
      <c r="D95" s="11">
        <v>0.15963549533893201</v>
      </c>
      <c r="E95" s="11">
        <v>0.307797082018468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0.34844985816110602</v>
      </c>
      <c r="D96" s="11">
        <v>0.30708749122247297</v>
      </c>
      <c r="E96" s="11">
        <v>0.392229793120138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0.31791606993892602</v>
      </c>
      <c r="D97" s="11">
        <v>0.26065794133968601</v>
      </c>
      <c r="E97" s="11">
        <v>0.381265827181484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0.21597208105687199</v>
      </c>
      <c r="D98" s="11">
        <v>0.17073142362165999</v>
      </c>
      <c r="E98" s="11">
        <v>0.26930755376335302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0.14370788671356099</v>
      </c>
      <c r="D99" s="11">
        <v>0.10276485439359</v>
      </c>
      <c r="E99" s="11">
        <v>0.197374826170745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0.27533570847739602</v>
      </c>
      <c r="D100" s="11">
        <v>0.211799260482921</v>
      </c>
      <c r="E100" s="11">
        <v>0.34948108867278999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0.271423759228763</v>
      </c>
      <c r="D101" s="27">
        <v>0.25513529032382198</v>
      </c>
      <c r="E101" s="27">
        <v>0.28834956315657301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8.3767846786065595E-2</v>
      </c>
      <c r="D102" s="11">
        <v>5.7615322729305397E-2</v>
      </c>
      <c r="E102" s="11">
        <v>0.12027632374578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0.203126843256799</v>
      </c>
      <c r="D103" s="11">
        <v>0.15581645090707499</v>
      </c>
      <c r="E103" s="11">
        <v>0.26037150554385802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0.31514554854619797</v>
      </c>
      <c r="D104" s="11">
        <v>0.28240332501468002</v>
      </c>
      <c r="E104" s="11">
        <v>0.34983328717885298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0.22352200271217701</v>
      </c>
      <c r="D105" s="11">
        <v>0.183021391863255</v>
      </c>
      <c r="E105" s="11">
        <v>0.27002277405547798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0.29805845950182602</v>
      </c>
      <c r="D106" s="11">
        <v>0.25202927289305899</v>
      </c>
      <c r="E106" s="11">
        <v>0.34857647267591801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0.243907711831193</v>
      </c>
      <c r="D107" s="11">
        <v>0.18319935387272701</v>
      </c>
      <c r="E107" s="11">
        <v>0.31692772856033202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0.182693160088825</v>
      </c>
      <c r="D108" s="11">
        <v>0.13319362552613401</v>
      </c>
      <c r="E108" s="11">
        <v>0.24538090135287399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0.21693018296070199</v>
      </c>
      <c r="D109" s="11">
        <v>0.16764557820627801</v>
      </c>
      <c r="E109" s="11">
        <v>0.27590093415691702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0.304093847018164</v>
      </c>
      <c r="D110" s="11">
        <v>0.27046596872586798</v>
      </c>
      <c r="E110" s="11">
        <v>0.33995445900628202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0.25544587914681899</v>
      </c>
      <c r="D111" s="27">
        <v>0.23218965283102</v>
      </c>
      <c r="E111" s="27">
        <v>0.28018145600885502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0.18179553796641801</v>
      </c>
      <c r="D112" s="11">
        <v>0.12538489368927599</v>
      </c>
      <c r="E112" s="11">
        <v>0.25615242060108301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0.26157312978310598</v>
      </c>
      <c r="D113" s="11">
        <v>0.22596769532998801</v>
      </c>
      <c r="E113" s="11">
        <v>0.30060999982616998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0.35405086605479902</v>
      </c>
      <c r="D114" s="11">
        <v>0.29659508612629498</v>
      </c>
      <c r="E114" s="11">
        <v>0.41605350439866601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0.28081437218913402</v>
      </c>
      <c r="D115" s="11">
        <v>0.207272093603763</v>
      </c>
      <c r="E115" s="11">
        <v>0.36832632180096497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0.21279945452016699</v>
      </c>
      <c r="D116" s="11">
        <v>0.150778677074241</v>
      </c>
      <c r="E116" s="11">
        <v>0.29157252883138302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0.14111242877125499</v>
      </c>
      <c r="D117" s="11">
        <v>8.0521728622708094E-2</v>
      </c>
      <c r="E117" s="11">
        <v>0.23561313334818501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0.22029332213632899</v>
      </c>
      <c r="D118" s="11">
        <v>0.17598643551738599</v>
      </c>
      <c r="E118" s="11">
        <v>0.27207195387066802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0.18815837499987501</v>
      </c>
      <c r="D119" s="11">
        <v>0.13858398750457299</v>
      </c>
      <c r="E119" s="11">
        <v>0.25031340601761298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0.35115516130671498</v>
      </c>
      <c r="D120" s="27">
        <v>0.33426622819008001</v>
      </c>
      <c r="E120" s="27">
        <v>0.368425176748778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0.36262818519259099</v>
      </c>
      <c r="D121" s="11">
        <v>0.311354422674881</v>
      </c>
      <c r="E121" s="11">
        <v>0.41722988040336301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0.37116060773904902</v>
      </c>
      <c r="D122" s="11">
        <v>0.32654239251413503</v>
      </c>
      <c r="E122" s="11">
        <v>0.41809056516445198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0.357937778607548</v>
      </c>
      <c r="D123" s="11">
        <v>0.29626924644888403</v>
      </c>
      <c r="E123" s="11">
        <v>0.42469601324988598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0.339924090359911</v>
      </c>
      <c r="D124" s="11">
        <v>0.28956350277866799</v>
      </c>
      <c r="E124" s="11">
        <v>0.394183621732418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0.261225611506606</v>
      </c>
      <c r="D125" s="11">
        <v>0.20086130963166099</v>
      </c>
      <c r="E125" s="11">
        <v>0.33219003972698202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0.34111671377571801</v>
      </c>
      <c r="D126" s="11">
        <v>0.288756340725219</v>
      </c>
      <c r="E126" s="11">
        <v>0.39766313867952302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0.26704813658402399</v>
      </c>
      <c r="D127" s="11">
        <v>0.230446874203658</v>
      </c>
      <c r="E127" s="11">
        <v>0.307142494878964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0.327478049355098</v>
      </c>
      <c r="D128" s="11">
        <v>0.28590734556550801</v>
      </c>
      <c r="E128" s="11">
        <v>0.37194482057814998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0.376100875871899</v>
      </c>
      <c r="D129" s="11">
        <v>0.33296557259345599</v>
      </c>
      <c r="E129" s="11">
        <v>0.42129487972285301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0.33370367522001299</v>
      </c>
      <c r="D130" s="11">
        <v>0.29424153015285998</v>
      </c>
      <c r="E130" s="11">
        <v>0.37564135685896699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0.289527769801457</v>
      </c>
      <c r="D131" s="11">
        <v>0.24303221396592001</v>
      </c>
      <c r="E131" s="11">
        <v>0.34091246845603101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0.30149923811561902</v>
      </c>
      <c r="D132" s="27">
        <v>0.28071321760722001</v>
      </c>
      <c r="E132" s="27">
        <v>0.323132957513661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0.28309419900714</v>
      </c>
      <c r="D133" s="11">
        <v>0.22338720295115799</v>
      </c>
      <c r="E133" s="11">
        <v>0.35153603545863898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0.27043120315206998</v>
      </c>
      <c r="D134" s="11">
        <v>0.1981747566375</v>
      </c>
      <c r="E134" s="11">
        <v>0.35729353496134703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0.33042207506836202</v>
      </c>
      <c r="D135" s="11">
        <v>0.25735626265604</v>
      </c>
      <c r="E135" s="11">
        <v>0.41270400055503698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0.35554462299559503</v>
      </c>
      <c r="D136" s="11">
        <v>0.256438438375792</v>
      </c>
      <c r="E136" s="11">
        <v>0.46880389782234799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0.19379831433611699</v>
      </c>
      <c r="D137" s="11">
        <v>0.14080908846402301</v>
      </c>
      <c r="E137" s="11">
        <v>0.260678365427081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0.27148149317216802</v>
      </c>
      <c r="D138" s="11">
        <v>0.21352121572525601</v>
      </c>
      <c r="E138" s="11">
        <v>0.33840536200072902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0.34323827428618398</v>
      </c>
      <c r="D139" s="11">
        <v>0.27048560888316397</v>
      </c>
      <c r="E139" s="11">
        <v>0.42418112841487099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0.134028754581486</v>
      </c>
      <c r="D140" s="11">
        <v>8.4926783429031302E-2</v>
      </c>
      <c r="E140" s="11">
        <v>0.20515519908910201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0.33070450882419</v>
      </c>
      <c r="D141" s="11">
        <v>0.29504825915743299</v>
      </c>
      <c r="E141" s="11">
        <v>0.36841782210732399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0.19524102722921599</v>
      </c>
      <c r="D142" s="11">
        <v>0.136631297941671</v>
      </c>
      <c r="E142" s="11">
        <v>0.271097748833456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0.22082327198536</v>
      </c>
      <c r="D143" s="11">
        <v>0.140969169005564</v>
      </c>
      <c r="E143" s="11">
        <v>0.32860819152815202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0.241247378685742</v>
      </c>
      <c r="D144" s="11">
        <v>0.189323024634659</v>
      </c>
      <c r="E144" s="11">
        <v>0.30210566771112002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0.34459528287911201</v>
      </c>
      <c r="D145" s="27">
        <v>0.31538350103648199</v>
      </c>
      <c r="E145" s="27">
        <v>0.37503058440142001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0.22056576628424701</v>
      </c>
      <c r="D146" s="11">
        <v>0.18106285011696999</v>
      </c>
      <c r="E146" s="11">
        <v>0.26588892909016099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0.259125340669211</v>
      </c>
      <c r="D147" s="11">
        <v>0.18899682988366001</v>
      </c>
      <c r="E147" s="11">
        <v>0.34423059833689201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0.21586357077596999</v>
      </c>
      <c r="D148" s="11">
        <v>0.16894478559707099</v>
      </c>
      <c r="E148" s="11">
        <v>0.27155477320434601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0.25904968138626</v>
      </c>
      <c r="D149" s="11">
        <v>0.19650107590941701</v>
      </c>
      <c r="E149" s="11">
        <v>0.33325060367190001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0.38681071537000999</v>
      </c>
      <c r="D150" s="11">
        <v>0.34530308090294098</v>
      </c>
      <c r="E150" s="11">
        <v>0.43003054510559902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0.275087888912042</v>
      </c>
      <c r="D151" s="27">
        <v>0.25189174931312203</v>
      </c>
      <c r="E151" s="27">
        <v>0.29956475856362003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0.21782389380683501</v>
      </c>
      <c r="D152" s="11">
        <v>0.17140095267115901</v>
      </c>
      <c r="E152" s="11">
        <v>0.27268246013318398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0.183350520396868</v>
      </c>
      <c r="D153" s="11">
        <v>0.13677214210748501</v>
      </c>
      <c r="E153" s="11">
        <v>0.24135627018417699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0.31199114365671399</v>
      </c>
      <c r="D154" s="11">
        <v>0.259836890000886</v>
      </c>
      <c r="E154" s="11">
        <v>0.36938936727379801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0.19380584816169899</v>
      </c>
      <c r="D155" s="11">
        <v>0.156665236550941</v>
      </c>
      <c r="E155" s="11">
        <v>0.23727409681581199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0.332469318048421</v>
      </c>
      <c r="D156" s="11">
        <v>0.29021376187515702</v>
      </c>
      <c r="E156" s="11">
        <v>0.37760424868730003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0.299855513695238</v>
      </c>
      <c r="D157" s="11">
        <v>0.23672841952502</v>
      </c>
      <c r="E157" s="11">
        <v>0.37162037659986902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0.23508583644682801</v>
      </c>
      <c r="D158" s="11">
        <v>0.165613271600725</v>
      </c>
      <c r="E158" s="11">
        <v>0.32243930653614999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0.19863044919869899</v>
      </c>
      <c r="D159" s="27">
        <v>0.17393286135741901</v>
      </c>
      <c r="E159" s="27">
        <v>0.22587605000105701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0.230121276761763</v>
      </c>
      <c r="D160" s="11">
        <v>0.183620941881731</v>
      </c>
      <c r="E160" s="11">
        <v>0.28429658798858098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0.181652154334106</v>
      </c>
      <c r="D161" s="11">
        <v>0.15264220932486899</v>
      </c>
      <c r="E161" s="11">
        <v>0.214778026085618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0.170928922990118</v>
      </c>
      <c r="D162" s="27">
        <v>0.14996033839699</v>
      </c>
      <c r="E162" s="27">
        <v>0.19415979058901001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0.13886579008479499</v>
      </c>
      <c r="D163" s="11">
        <v>0.106281477910037</v>
      </c>
      <c r="E163" s="11">
        <v>0.17943427354362901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0.174971529284251</v>
      </c>
      <c r="D164" s="10">
        <v>0.15113954195482099</v>
      </c>
      <c r="E164" s="10">
        <v>0.20166861242690101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59</v>
      </c>
    </row>
    <row r="3" spans="1:6" x14ac:dyDescent="0.25">
      <c r="A3" s="1" t="s">
        <v>309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0.32871332383207502</v>
      </c>
      <c r="D12" s="23">
        <v>0.31984925304060602</v>
      </c>
      <c r="E12" s="23">
        <v>0.33770107837851299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0.29799258648569199</v>
      </c>
      <c r="D13" s="27">
        <v>0.25901390643551397</v>
      </c>
      <c r="E13" s="27">
        <v>0.34014444107670699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0.29789802356015699</v>
      </c>
      <c r="D14" s="11">
        <v>0.25881469887809699</v>
      </c>
      <c r="E14" s="11">
        <v>0.34017452754782701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0.27464146593359701</v>
      </c>
      <c r="D15" s="27">
        <v>0.23611089721119199</v>
      </c>
      <c r="E15" s="27">
        <v>0.31685170026317899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0.26341716033517198</v>
      </c>
      <c r="D16" s="11">
        <v>0.20527986709904</v>
      </c>
      <c r="E16" s="11">
        <v>0.33115854930805899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0.280114151358687</v>
      </c>
      <c r="D17" s="11">
        <v>0.23004092044230601</v>
      </c>
      <c r="E17" s="11">
        <v>0.33632586486103599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0.32674991973453499</v>
      </c>
      <c r="D18" s="11">
        <v>0.241202022364393</v>
      </c>
      <c r="E18" s="11">
        <v>0.42562036770363898</v>
      </c>
      <c r="F18" s="15" t="s">
        <v>299</v>
      </c>
    </row>
    <row r="19" spans="1:6" x14ac:dyDescent="0.25">
      <c r="A19" s="28" t="s">
        <v>113</v>
      </c>
      <c r="B19" s="30" t="s">
        <v>106</v>
      </c>
      <c r="C19" s="26">
        <v>0.32176097933850201</v>
      </c>
      <c r="D19" s="27">
        <v>0.27721813868858802</v>
      </c>
      <c r="E19" s="27">
        <v>0.369799087683507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0.342370427483841</v>
      </c>
      <c r="D20" s="11">
        <v>0.28066997420144102</v>
      </c>
      <c r="E20" s="11">
        <v>0.40990543117529799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0.31723660961607902</v>
      </c>
      <c r="D21" s="11">
        <v>0.24642802840165401</v>
      </c>
      <c r="E21" s="11">
        <v>0.39765480349864701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0.18278389384885699</v>
      </c>
      <c r="D22" s="11">
        <v>0.11166931937991501</v>
      </c>
      <c r="E22" s="11">
        <v>0.284673537944582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0.45478488582277299</v>
      </c>
      <c r="D23" s="27">
        <v>0.38996015702022702</v>
      </c>
      <c r="E23" s="27">
        <v>0.52117929762305304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0.20407685876579101</v>
      </c>
      <c r="D24" s="11">
        <v>0.11259617370293</v>
      </c>
      <c r="E24" s="11">
        <v>0.34129704816551298</v>
      </c>
      <c r="F24" s="15" t="s">
        <v>299</v>
      </c>
    </row>
    <row r="25" spans="1:6" x14ac:dyDescent="0.25">
      <c r="A25" s="12" t="s">
        <v>116</v>
      </c>
      <c r="B25" t="s">
        <v>118</v>
      </c>
      <c r="C25" s="8">
        <v>0.46848412590933097</v>
      </c>
      <c r="D25" s="11">
        <v>0.38847765595559802</v>
      </c>
      <c r="E25" s="11">
        <v>0.55014440039336099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0.411128864771097</v>
      </c>
      <c r="D26" s="11">
        <v>0.29693722056356697</v>
      </c>
      <c r="E26" s="11">
        <v>0.53576981806693202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0.31125747598609299</v>
      </c>
      <c r="D27" s="27">
        <v>0.27305059976547502</v>
      </c>
      <c r="E27" s="27">
        <v>0.35222018774144298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0.316908679616348</v>
      </c>
      <c r="D28" s="11">
        <v>0.24769841245806401</v>
      </c>
      <c r="E28" s="11">
        <v>0.39529595081906899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0.31413757699277101</v>
      </c>
      <c r="D29" s="11">
        <v>0.20680160417526</v>
      </c>
      <c r="E29" s="11">
        <v>0.445868347449492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0.29669340380131098</v>
      </c>
      <c r="D30" s="11">
        <v>0.23589662091541999</v>
      </c>
      <c r="E30" s="11">
        <v>0.36566077129104901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0.41332646892588698</v>
      </c>
      <c r="D31" s="11">
        <v>0.25773943567823898</v>
      </c>
      <c r="E31" s="11">
        <v>0.58838419754709703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0.30873942504148899</v>
      </c>
      <c r="D32" s="11">
        <v>0.23455553867425599</v>
      </c>
      <c r="E32" s="11">
        <v>0.394299667018502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0.33488748962839998</v>
      </c>
      <c r="D33" s="27">
        <v>0.31062180732885097</v>
      </c>
      <c r="E33" s="27">
        <v>0.36005872297804697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0.27229032214369803</v>
      </c>
      <c r="D34" s="11">
        <v>0.197368793134966</v>
      </c>
      <c r="E34" s="11">
        <v>0.36279688857178399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0.40772058895763202</v>
      </c>
      <c r="D35" s="11">
        <v>0.29836418349342902</v>
      </c>
      <c r="E35" s="11">
        <v>0.52705028047087199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0.37323713666708003</v>
      </c>
      <c r="D36" s="11">
        <v>0.26879712993502303</v>
      </c>
      <c r="E36" s="11">
        <v>0.49100732935922897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0.47161237314801402</v>
      </c>
      <c r="D37" s="11">
        <v>0.32315680776986699</v>
      </c>
      <c r="E37" s="11">
        <v>0.62526499841918604</v>
      </c>
      <c r="F37" s="15" t="s">
        <v>299</v>
      </c>
    </row>
    <row r="38" spans="1:6" x14ac:dyDescent="0.25">
      <c r="A38" s="12" t="s">
        <v>125</v>
      </c>
      <c r="B38" t="s">
        <v>130</v>
      </c>
      <c r="C38" s="8">
        <v>0.29788975812176999</v>
      </c>
      <c r="D38" s="11">
        <v>0.22969803392951901</v>
      </c>
      <c r="E38" s="11">
        <v>0.37643283262581301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0.34066081088994699</v>
      </c>
      <c r="D39" s="11">
        <v>0.26736376793169803</v>
      </c>
      <c r="E39" s="11">
        <v>0.42246499206409899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0.28224126949463602</v>
      </c>
      <c r="D40" s="11">
        <v>0.23230644653107599</v>
      </c>
      <c r="E40" s="11">
        <v>0.33818137378188501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0.51070984575483103</v>
      </c>
      <c r="D41" s="11">
        <v>0.36511414919443103</v>
      </c>
      <c r="E41" s="11">
        <v>0.65451087873833702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0.29602880241686402</v>
      </c>
      <c r="D42" s="11">
        <v>0.22714103531018201</v>
      </c>
      <c r="E42" s="11">
        <v>0.37565406426169001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0.268875086538369</v>
      </c>
      <c r="D43" s="11">
        <v>0.22083057262986</v>
      </c>
      <c r="E43" s="11">
        <v>0.32303867658709801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0.36466028795666899</v>
      </c>
      <c r="D44" s="11">
        <v>0.29255072072326899</v>
      </c>
      <c r="E44" s="11">
        <v>0.44340374307330299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0.362572707385802</v>
      </c>
      <c r="D45" s="11">
        <v>0.31042758291049199</v>
      </c>
      <c r="E45" s="11">
        <v>0.418165364300355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0.32254331156669303</v>
      </c>
      <c r="D46" s="27">
        <v>0.308369961609336</v>
      </c>
      <c r="E46" s="27">
        <v>0.33705063548832598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0.42819372258500799</v>
      </c>
      <c r="D47" s="11">
        <v>0.30327632633594998</v>
      </c>
      <c r="E47" s="11">
        <v>0.562987453816993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0.26194780046192301</v>
      </c>
      <c r="D48" s="11">
        <v>0.18447021745309</v>
      </c>
      <c r="E48" s="11">
        <v>0.357693600150018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0.308188231746923</v>
      </c>
      <c r="D49" s="11">
        <v>0.211696633247103</v>
      </c>
      <c r="E49" s="11">
        <v>0.42495192189966202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0.35024989889610803</v>
      </c>
      <c r="D50" s="11">
        <v>0.243453598179623</v>
      </c>
      <c r="E50" s="11">
        <v>0.47451102463809602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0.34269125833953101</v>
      </c>
      <c r="D51" s="11">
        <v>0.273194083028103</v>
      </c>
      <c r="E51" s="11">
        <v>0.41965962466955198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0.37037989374733299</v>
      </c>
      <c r="D52" s="11">
        <v>0.28108018389393802</v>
      </c>
      <c r="E52" s="11">
        <v>0.46952159025462797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0.36166871816792501</v>
      </c>
      <c r="D53" s="11">
        <v>0.25573135559613303</v>
      </c>
      <c r="E53" s="11">
        <v>0.48301080537966801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0.34949968237530799</v>
      </c>
      <c r="D54" s="11">
        <v>0.244770902463263</v>
      </c>
      <c r="E54" s="11">
        <v>0.471087339516363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0.33973269153021002</v>
      </c>
      <c r="D55" s="11">
        <v>0.24462201260659</v>
      </c>
      <c r="E55" s="11">
        <v>0.44980285772315398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0.35663487455672699</v>
      </c>
      <c r="D56" s="11">
        <v>0.25435351361839298</v>
      </c>
      <c r="E56" s="11">
        <v>0.47390540524591002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0.341193043558015</v>
      </c>
      <c r="D57" s="11">
        <v>0.26852462662104398</v>
      </c>
      <c r="E57" s="11">
        <v>0.42217690253523099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0.21493967276680701</v>
      </c>
      <c r="D58" s="11">
        <v>0.15580394747579199</v>
      </c>
      <c r="E58" s="11">
        <v>0.28884092225804398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0.24878747438203599</v>
      </c>
      <c r="D59" s="11">
        <v>0.161798961895772</v>
      </c>
      <c r="E59" s="11">
        <v>0.36232762527234103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0.30948010039047003</v>
      </c>
      <c r="D60" s="11">
        <v>0.21752242527478899</v>
      </c>
      <c r="E60" s="11">
        <v>0.41947262712113398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0.38512044371687099</v>
      </c>
      <c r="D61" s="11">
        <v>0.29728044283739702</v>
      </c>
      <c r="E61" s="11">
        <v>0.48114429269124998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0.37147446108876397</v>
      </c>
      <c r="D62" s="11">
        <v>0.28907862188577399</v>
      </c>
      <c r="E62" s="11">
        <v>0.46209040685742597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0.25880334550967599</v>
      </c>
      <c r="D63" s="11">
        <v>0.17244894956093099</v>
      </c>
      <c r="E63" s="11">
        <v>0.36911265131700599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0.343151119292327</v>
      </c>
      <c r="D64" s="11">
        <v>0.25098561845767398</v>
      </c>
      <c r="E64" s="11">
        <v>0.44887837472441899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0.33850495999630598</v>
      </c>
      <c r="D65" s="11">
        <v>0.240688886887268</v>
      </c>
      <c r="E65" s="11">
        <v>0.452389418528376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0.35946864001287998</v>
      </c>
      <c r="D66" s="11">
        <v>0.29197272424002002</v>
      </c>
      <c r="E66" s="11">
        <v>0.43302492555342198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0.28619697264377902</v>
      </c>
      <c r="D67" s="11">
        <v>0.229589534913863</v>
      </c>
      <c r="E67" s="11">
        <v>0.35041326227680802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0.322427041397923</v>
      </c>
      <c r="D68" s="11">
        <v>0.219402697184545</v>
      </c>
      <c r="E68" s="11">
        <v>0.44617681715866803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0.30627811148714101</v>
      </c>
      <c r="D69" s="11">
        <v>0.23047197229045599</v>
      </c>
      <c r="E69" s="11">
        <v>0.39424404490750198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0.28247810786504801</v>
      </c>
      <c r="D70" s="11">
        <v>0.18176237768209</v>
      </c>
      <c r="E70" s="11">
        <v>0.41097112691767801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0.41517338775375001</v>
      </c>
      <c r="D71" s="11">
        <v>0.32108471676399503</v>
      </c>
      <c r="E71" s="11">
        <v>0.515882902208598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0.399345797487551</v>
      </c>
      <c r="D72" s="11">
        <v>0.31984082314615397</v>
      </c>
      <c r="E72" s="11">
        <v>0.48453493859144298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0.26207085699731802</v>
      </c>
      <c r="D73" s="11">
        <v>0.173927895007989</v>
      </c>
      <c r="E73" s="11">
        <v>0.37462532873003501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0.27576792743475298</v>
      </c>
      <c r="D74" s="11">
        <v>0.21097069067320601</v>
      </c>
      <c r="E74" s="11">
        <v>0.35159850603385401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0.31221415672982</v>
      </c>
      <c r="D75" s="11">
        <v>0.23485427995661401</v>
      </c>
      <c r="E75" s="11">
        <v>0.401678729349083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0.30715409770063701</v>
      </c>
      <c r="D76" s="11">
        <v>0.24315716752039301</v>
      </c>
      <c r="E76" s="11">
        <v>0.37954769080294698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0.34017530597650297</v>
      </c>
      <c r="D77" s="11">
        <v>0.25059764713397698</v>
      </c>
      <c r="E77" s="11">
        <v>0.442851128959523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0.31566131613538301</v>
      </c>
      <c r="D78" s="11">
        <v>0.25381933756435998</v>
      </c>
      <c r="E78" s="11">
        <v>0.38480059552378998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0.28367820135905802</v>
      </c>
      <c r="D79" s="11">
        <v>0.226715101545028</v>
      </c>
      <c r="E79" s="11">
        <v>0.34850329948596698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0.27568779782456199</v>
      </c>
      <c r="D80" s="11">
        <v>0.193885345163467</v>
      </c>
      <c r="E80" s="11">
        <v>0.37590927747665198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0.29964651467454001</v>
      </c>
      <c r="D81" s="11">
        <v>0.23315324525452899</v>
      </c>
      <c r="E81" s="11">
        <v>0.37580971177503297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0.426822698139177</v>
      </c>
      <c r="D82" s="11">
        <v>0.29213954983189899</v>
      </c>
      <c r="E82" s="11">
        <v>0.573308471347723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0.29954354308501802</v>
      </c>
      <c r="D83" s="11">
        <v>0.22963470874460101</v>
      </c>
      <c r="E83" s="11">
        <v>0.38023053491736902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0.32454136505258302</v>
      </c>
      <c r="D84" s="11">
        <v>0.26099813117631399</v>
      </c>
      <c r="E84" s="11">
        <v>0.39528012739933299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0.33796011665812298</v>
      </c>
      <c r="D85" s="11">
        <v>0.296907385732464</v>
      </c>
      <c r="E85" s="11">
        <v>0.38160828390604801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0.50186956466794197</v>
      </c>
      <c r="D86" s="11">
        <v>0.39037059392182499</v>
      </c>
      <c r="E86" s="11">
        <v>0.61318290265674702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0.25777299855226998</v>
      </c>
      <c r="D87" s="11">
        <v>0.16920522885721401</v>
      </c>
      <c r="E87" s="11">
        <v>0.37194514812516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0.33376486414531598</v>
      </c>
      <c r="D88" s="11">
        <v>0.26309074542984101</v>
      </c>
      <c r="E88" s="11">
        <v>0.41278937536323401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0.33950328620414399</v>
      </c>
      <c r="D89" s="27">
        <v>0.297280994063302</v>
      </c>
      <c r="E89" s="27">
        <v>0.384441645576862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0.24653190467577099</v>
      </c>
      <c r="D90" s="11">
        <v>0.176296981742873</v>
      </c>
      <c r="E90" s="11">
        <v>0.333421504229438</v>
      </c>
      <c r="F90" s="15" t="s">
        <v>299</v>
      </c>
    </row>
    <row r="91" spans="1:6" x14ac:dyDescent="0.25">
      <c r="A91" s="12" t="s">
        <v>180</v>
      </c>
      <c r="B91" t="s">
        <v>182</v>
      </c>
      <c r="C91" s="8">
        <v>0.29139529055420199</v>
      </c>
      <c r="D91" s="11">
        <v>0.10103066074815201</v>
      </c>
      <c r="E91" s="11">
        <v>0.60074990063806499</v>
      </c>
      <c r="F91" s="15" t="s">
        <v>299</v>
      </c>
    </row>
    <row r="92" spans="1:6" x14ac:dyDescent="0.25">
      <c r="A92" s="12" t="s">
        <v>180</v>
      </c>
      <c r="B92" t="s">
        <v>183</v>
      </c>
      <c r="C92" s="8">
        <v>0.412314861112415</v>
      </c>
      <c r="D92" s="11">
        <v>0.25846755674497501</v>
      </c>
      <c r="E92" s="11">
        <v>0.585438704861038</v>
      </c>
      <c r="F92" s="15" t="s">
        <v>299</v>
      </c>
    </row>
    <row r="93" spans="1:6" x14ac:dyDescent="0.25">
      <c r="A93" s="12" t="s">
        <v>180</v>
      </c>
      <c r="B93" t="s">
        <v>184</v>
      </c>
      <c r="C93" s="8">
        <v>0.29431906591124402</v>
      </c>
      <c r="D93" s="11">
        <v>0.209111288168043</v>
      </c>
      <c r="E93" s="11">
        <v>0.396826230524009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0.30802224532447198</v>
      </c>
      <c r="D94" s="11">
        <v>0.122922589774197</v>
      </c>
      <c r="E94" s="11">
        <v>0.58571443289550496</v>
      </c>
      <c r="F94" s="15" t="s">
        <v>299</v>
      </c>
    </row>
    <row r="95" spans="1:6" x14ac:dyDescent="0.25">
      <c r="A95" s="12" t="s">
        <v>180</v>
      </c>
      <c r="B95" t="s">
        <v>186</v>
      </c>
      <c r="C95" s="8">
        <v>0.34590573781841599</v>
      </c>
      <c r="D95" s="11">
        <v>0.190481577006787</v>
      </c>
      <c r="E95" s="11">
        <v>0.54307141278591398</v>
      </c>
      <c r="F95" s="15" t="s">
        <v>299</v>
      </c>
    </row>
    <row r="96" spans="1:6" x14ac:dyDescent="0.25">
      <c r="A96" s="12" t="s">
        <v>180</v>
      </c>
      <c r="B96" t="s">
        <v>187</v>
      </c>
      <c r="C96" s="8">
        <v>0.35085694807455498</v>
      </c>
      <c r="D96" s="11">
        <v>0.28261068687355501</v>
      </c>
      <c r="E96" s="11">
        <v>0.42580179582099398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0.251714759955036</v>
      </c>
      <c r="D97" s="11">
        <v>0.17144256278088199</v>
      </c>
      <c r="E97" s="11">
        <v>0.35353477804242001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0.310344780649152</v>
      </c>
      <c r="D98" s="11">
        <v>0.21687912141294099</v>
      </c>
      <c r="E98" s="11">
        <v>0.422365827036012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0.493650579392652</v>
      </c>
      <c r="D99" s="11">
        <v>0.29095743108731298</v>
      </c>
      <c r="E99" s="11">
        <v>0.69845268413176698</v>
      </c>
      <c r="F99" s="15" t="s">
        <v>299</v>
      </c>
    </row>
    <row r="100" spans="1:6" x14ac:dyDescent="0.25">
      <c r="A100" s="12" t="s">
        <v>180</v>
      </c>
      <c r="B100" t="s">
        <v>191</v>
      </c>
      <c r="C100" s="8">
        <v>0.28487900807813998</v>
      </c>
      <c r="D100" s="11">
        <v>0.19705775365484801</v>
      </c>
      <c r="E100" s="11">
        <v>0.39269725674501199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0.353716561981338</v>
      </c>
      <c r="D101" s="27">
        <v>0.32083398173456001</v>
      </c>
      <c r="E101" s="27">
        <v>0.38804375313588202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0.40516922045071002</v>
      </c>
      <c r="D102" s="11">
        <v>0.26869324081144402</v>
      </c>
      <c r="E102" s="11">
        <v>0.55806641033054705</v>
      </c>
      <c r="F102" s="15" t="s">
        <v>299</v>
      </c>
    </row>
    <row r="103" spans="1:6" x14ac:dyDescent="0.25">
      <c r="A103" s="12" t="s">
        <v>192</v>
      </c>
      <c r="B103" t="s">
        <v>194</v>
      </c>
      <c r="C103" s="8">
        <v>0.25733736664992901</v>
      </c>
      <c r="D103" s="11">
        <v>0.18339803507556299</v>
      </c>
      <c r="E103" s="11">
        <v>0.34836928004929302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0.322597185041478</v>
      </c>
      <c r="D104" s="11">
        <v>0.25831213013556398</v>
      </c>
      <c r="E104" s="11">
        <v>0.39437387046855099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0.327225671386289</v>
      </c>
      <c r="D105" s="11">
        <v>0.234758601949762</v>
      </c>
      <c r="E105" s="11">
        <v>0.43539168092511599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0.30888419946927798</v>
      </c>
      <c r="D106" s="11">
        <v>0.22001028694913199</v>
      </c>
      <c r="E106" s="11">
        <v>0.41457711517184198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0.35793965958378698</v>
      </c>
      <c r="D107" s="11">
        <v>0.26483298596660299</v>
      </c>
      <c r="E107" s="11">
        <v>0.463157543824882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0.35939143440694399</v>
      </c>
      <c r="D108" s="11">
        <v>0.21891477005742499</v>
      </c>
      <c r="E108" s="11">
        <v>0.52896474996757203</v>
      </c>
      <c r="F108" s="15" t="s">
        <v>299</v>
      </c>
    </row>
    <row r="109" spans="1:6" x14ac:dyDescent="0.25">
      <c r="A109" s="12" t="s">
        <v>192</v>
      </c>
      <c r="B109" t="s">
        <v>199</v>
      </c>
      <c r="C109" s="8">
        <v>0.391611828826054</v>
      </c>
      <c r="D109" s="11">
        <v>0.288848352074214</v>
      </c>
      <c r="E109" s="11">
        <v>0.50497480483912505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0.39800656666030898</v>
      </c>
      <c r="D110" s="11">
        <v>0.33622671103844098</v>
      </c>
      <c r="E110" s="11">
        <v>0.46321630743672798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0.36680626168035901</v>
      </c>
      <c r="D111" s="27">
        <v>0.31006470980782802</v>
      </c>
      <c r="E111" s="27">
        <v>0.42749754902940101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0.40794135004030202</v>
      </c>
      <c r="D112" s="11">
        <v>0.230905668076967</v>
      </c>
      <c r="E112" s="11">
        <v>0.61259652316026902</v>
      </c>
      <c r="F112" s="15" t="s">
        <v>299</v>
      </c>
    </row>
    <row r="113" spans="1:6" x14ac:dyDescent="0.25">
      <c r="A113" s="12" t="s">
        <v>201</v>
      </c>
      <c r="B113" t="s">
        <v>203</v>
      </c>
      <c r="C113" s="8">
        <v>0.38692064697947698</v>
      </c>
      <c r="D113" s="11">
        <v>0.29843769112764301</v>
      </c>
      <c r="E113" s="11">
        <v>0.48355569341633098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0.34496891774574501</v>
      </c>
      <c r="D114" s="11">
        <v>0.28052206262560198</v>
      </c>
      <c r="E114" s="11">
        <v>0.41566780509750301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0.217879187070282</v>
      </c>
      <c r="D115" s="11">
        <v>0.144404383084864</v>
      </c>
      <c r="E115" s="11">
        <v>0.31497615199432399</v>
      </c>
      <c r="F115" s="15" t="s">
        <v>299</v>
      </c>
    </row>
    <row r="116" spans="1:6" x14ac:dyDescent="0.25">
      <c r="A116" s="12" t="s">
        <v>201</v>
      </c>
      <c r="B116" t="s">
        <v>206</v>
      </c>
      <c r="C116" s="8">
        <v>0.39381422588680898</v>
      </c>
      <c r="D116" s="11">
        <v>0.244773846698461</v>
      </c>
      <c r="E116" s="11">
        <v>0.565636062027428</v>
      </c>
      <c r="F116" s="15" t="s">
        <v>299</v>
      </c>
    </row>
    <row r="117" spans="1:6" x14ac:dyDescent="0.25">
      <c r="A117" s="12" t="s">
        <v>201</v>
      </c>
      <c r="B117" t="s">
        <v>207</v>
      </c>
      <c r="C117" s="8">
        <v>0.44073216550404898</v>
      </c>
      <c r="D117" s="11">
        <v>0.276778904539905</v>
      </c>
      <c r="E117" s="11">
        <v>0.61871879405855801</v>
      </c>
      <c r="F117" s="15" t="s">
        <v>299</v>
      </c>
    </row>
    <row r="118" spans="1:6" x14ac:dyDescent="0.25">
      <c r="A118" s="12" t="s">
        <v>201</v>
      </c>
      <c r="B118" t="s">
        <v>208</v>
      </c>
      <c r="C118" s="8">
        <v>0.32149287268774501</v>
      </c>
      <c r="D118" s="11">
        <v>0.220054870390541</v>
      </c>
      <c r="E118" s="11">
        <v>0.44312409360744598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0.31164540968103899</v>
      </c>
      <c r="D119" s="11">
        <v>0.180428769967935</v>
      </c>
      <c r="E119" s="11">
        <v>0.48214986709269098</v>
      </c>
      <c r="F119" s="15" t="s">
        <v>299</v>
      </c>
    </row>
    <row r="120" spans="1:6" x14ac:dyDescent="0.25">
      <c r="A120" s="28" t="s">
        <v>210</v>
      </c>
      <c r="B120" s="30" t="s">
        <v>106</v>
      </c>
      <c r="C120" s="26">
        <v>0.323949024504748</v>
      </c>
      <c r="D120" s="27">
        <v>0.29985489237314</v>
      </c>
      <c r="E120" s="27">
        <v>0.349014097018846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0.268806378118221</v>
      </c>
      <c r="D121" s="11">
        <v>0.192818968112839</v>
      </c>
      <c r="E121" s="11">
        <v>0.36133427150396902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0.330993034131015</v>
      </c>
      <c r="D122" s="11">
        <v>0.27140557402881399</v>
      </c>
      <c r="E122" s="11">
        <v>0.39654275290484298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0.29344394948102198</v>
      </c>
      <c r="D123" s="11">
        <v>0.23829534323183299</v>
      </c>
      <c r="E123" s="11">
        <v>0.355400533759616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0.27408957758461</v>
      </c>
      <c r="D124" s="11">
        <v>0.202364384001465</v>
      </c>
      <c r="E124" s="11">
        <v>0.35977027159925001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0.30023141157938699</v>
      </c>
      <c r="D125" s="11">
        <v>0.18623800298419699</v>
      </c>
      <c r="E125" s="11">
        <v>0.44577663289344199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0.34597391068990302</v>
      </c>
      <c r="D126" s="11">
        <v>0.27976032786643501</v>
      </c>
      <c r="E126" s="11">
        <v>0.41874754110739698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0.37744112440997801</v>
      </c>
      <c r="D127" s="11">
        <v>0.28489164775842002</v>
      </c>
      <c r="E127" s="11">
        <v>0.47988035263045098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0.28754122809551702</v>
      </c>
      <c r="D128" s="11">
        <v>0.227576953170083</v>
      </c>
      <c r="E128" s="11">
        <v>0.35602300870021802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0.346022537203028</v>
      </c>
      <c r="D129" s="11">
        <v>0.27479582365209498</v>
      </c>
      <c r="E129" s="11">
        <v>0.424894380951789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0.32507935734487198</v>
      </c>
      <c r="D130" s="11">
        <v>0.25945356764816901</v>
      </c>
      <c r="E130" s="11">
        <v>0.39837489383487001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0.35007889494684302</v>
      </c>
      <c r="D131" s="11">
        <v>0.28113178744877998</v>
      </c>
      <c r="E131" s="11">
        <v>0.425916784092639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0.37384402057132199</v>
      </c>
      <c r="D132" s="27">
        <v>0.33286909243164298</v>
      </c>
      <c r="E132" s="27">
        <v>0.41671224489525299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0.34480076224207001</v>
      </c>
      <c r="D133" s="11">
        <v>0.20300178551600001</v>
      </c>
      <c r="E133" s="11">
        <v>0.52091090180433997</v>
      </c>
      <c r="F133" s="15" t="s">
        <v>299</v>
      </c>
    </row>
    <row r="134" spans="1:6" x14ac:dyDescent="0.25">
      <c r="A134" s="12" t="s">
        <v>222</v>
      </c>
      <c r="B134" t="s">
        <v>224</v>
      </c>
      <c r="C134" s="8">
        <v>0.21046981188057301</v>
      </c>
      <c r="D134" s="11">
        <v>0.10938537981193899</v>
      </c>
      <c r="E134" s="11">
        <v>0.36652423243321602</v>
      </c>
      <c r="F134" s="15" t="s">
        <v>299</v>
      </c>
    </row>
    <row r="135" spans="1:6" x14ac:dyDescent="0.25">
      <c r="A135" s="12" t="s">
        <v>222</v>
      </c>
      <c r="B135" t="s">
        <v>225</v>
      </c>
      <c r="C135" s="8">
        <v>0.40395475548033999</v>
      </c>
      <c r="D135" s="11">
        <v>0.27219204651287399</v>
      </c>
      <c r="E135" s="11">
        <v>0.55119544383402497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0.29751489724866798</v>
      </c>
      <c r="D136" s="11">
        <v>0.209098033229415</v>
      </c>
      <c r="E136" s="11">
        <v>0.40421114199481201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0.30701791635147102</v>
      </c>
      <c r="D137" s="11">
        <v>0.167267611259727</v>
      </c>
      <c r="E137" s="11">
        <v>0.49423056999281101</v>
      </c>
      <c r="F137" s="15" t="s">
        <v>299</v>
      </c>
    </row>
    <row r="138" spans="1:6" x14ac:dyDescent="0.25">
      <c r="A138" s="12" t="s">
        <v>222</v>
      </c>
      <c r="B138" t="s">
        <v>228</v>
      </c>
      <c r="C138" s="8">
        <v>0.38741719687125498</v>
      </c>
      <c r="D138" s="11">
        <v>0.28506792371668199</v>
      </c>
      <c r="E138" s="11">
        <v>0.50077402340120103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0.29956900888900001</v>
      </c>
      <c r="D139" s="11">
        <v>0.16389322826774699</v>
      </c>
      <c r="E139" s="11">
        <v>0.48271665580781498</v>
      </c>
      <c r="F139" s="15" t="s">
        <v>299</v>
      </c>
    </row>
    <row r="140" spans="1:6" x14ac:dyDescent="0.25">
      <c r="A140" s="12" t="s">
        <v>222</v>
      </c>
      <c r="B140" t="s">
        <v>230</v>
      </c>
      <c r="C140" s="8">
        <v>0.50158500412557405</v>
      </c>
      <c r="D140" s="11">
        <v>0.30304503249300002</v>
      </c>
      <c r="E140" s="11">
        <v>0.69962640283521305</v>
      </c>
      <c r="F140" s="15" t="s">
        <v>299</v>
      </c>
    </row>
    <row r="141" spans="1:6" x14ac:dyDescent="0.25">
      <c r="A141" s="12" t="s">
        <v>222</v>
      </c>
      <c r="B141" t="s">
        <v>231</v>
      </c>
      <c r="C141" s="8">
        <v>0.40327751421311497</v>
      </c>
      <c r="D141" s="11">
        <v>0.33793810623263199</v>
      </c>
      <c r="E141" s="11">
        <v>0.472239044577282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0.424218652525575</v>
      </c>
      <c r="D142" s="11">
        <v>0.27736631461906402</v>
      </c>
      <c r="E142" s="11">
        <v>0.58579416174007004</v>
      </c>
      <c r="F142" s="15" t="s">
        <v>299</v>
      </c>
    </row>
    <row r="143" spans="1:6" x14ac:dyDescent="0.25">
      <c r="A143" s="12" t="s">
        <v>222</v>
      </c>
      <c r="B143" t="s">
        <v>233</v>
      </c>
      <c r="C143" s="8">
        <v>0.39002545602576799</v>
      </c>
      <c r="D143" s="11">
        <v>0.27761539916481398</v>
      </c>
      <c r="E143" s="11">
        <v>0.51547269646307003</v>
      </c>
      <c r="F143" s="15" t="s">
        <v>299</v>
      </c>
    </row>
    <row r="144" spans="1:6" x14ac:dyDescent="0.25">
      <c r="A144" s="12" t="s">
        <v>222</v>
      </c>
      <c r="B144" t="s">
        <v>234</v>
      </c>
      <c r="C144" s="8">
        <v>0.29306826851440498</v>
      </c>
      <c r="D144" s="11">
        <v>0.18484061282731301</v>
      </c>
      <c r="E144" s="11">
        <v>0.43114839134228899</v>
      </c>
      <c r="F144" s="15" t="s">
        <v>299</v>
      </c>
    </row>
    <row r="145" spans="1:6" x14ac:dyDescent="0.25">
      <c r="A145" s="28" t="s">
        <v>235</v>
      </c>
      <c r="B145" s="30" t="s">
        <v>106</v>
      </c>
      <c r="C145" s="26">
        <v>0.328301844244557</v>
      </c>
      <c r="D145" s="27">
        <v>0.28188036081613799</v>
      </c>
      <c r="E145" s="27">
        <v>0.37834053229189002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0.31230686856824103</v>
      </c>
      <c r="D146" s="11">
        <v>0.20704352585159899</v>
      </c>
      <c r="E146" s="11">
        <v>0.44130348375865802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0.41155318025867899</v>
      </c>
      <c r="D147" s="11">
        <v>0.283269882414592</v>
      </c>
      <c r="E147" s="11">
        <v>0.55309967679783001</v>
      </c>
      <c r="F147" s="15" t="s">
        <v>299</v>
      </c>
    </row>
    <row r="148" spans="1:6" x14ac:dyDescent="0.25">
      <c r="A148" s="12" t="s">
        <v>235</v>
      </c>
      <c r="B148" t="s">
        <v>238</v>
      </c>
      <c r="C148" s="8">
        <v>0.24819832076651899</v>
      </c>
      <c r="D148" s="11">
        <v>0.15217762692025599</v>
      </c>
      <c r="E148" s="11">
        <v>0.37780715206834098</v>
      </c>
      <c r="F148" s="15" t="s">
        <v>299</v>
      </c>
    </row>
    <row r="149" spans="1:6" x14ac:dyDescent="0.25">
      <c r="A149" s="12" t="s">
        <v>235</v>
      </c>
      <c r="B149" t="s">
        <v>239</v>
      </c>
      <c r="C149" s="8">
        <v>0.38369316007682702</v>
      </c>
      <c r="D149" s="11">
        <v>0.244612234848813</v>
      </c>
      <c r="E149" s="11">
        <v>0.54481773862424898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0.32503150012147097</v>
      </c>
      <c r="D150" s="11">
        <v>0.268038680621354</v>
      </c>
      <c r="E150" s="11">
        <v>0.38772351112386799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0.33247256561133798</v>
      </c>
      <c r="D151" s="27">
        <v>0.28470105687120301</v>
      </c>
      <c r="E151" s="27">
        <v>0.38395718105673898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0.242129744455023</v>
      </c>
      <c r="D152" s="11">
        <v>0.15742409103032801</v>
      </c>
      <c r="E152" s="11">
        <v>0.35330190926988297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0.30032622036135098</v>
      </c>
      <c r="D153" s="11">
        <v>0.16354875908258401</v>
      </c>
      <c r="E153" s="11">
        <v>0.48514618158920397</v>
      </c>
      <c r="F153" s="15" t="s">
        <v>299</v>
      </c>
    </row>
    <row r="154" spans="1:6" x14ac:dyDescent="0.25">
      <c r="A154" s="12" t="s">
        <v>241</v>
      </c>
      <c r="B154" t="s">
        <v>244</v>
      </c>
      <c r="C154" s="8">
        <v>0.245212570524935</v>
      </c>
      <c r="D154" s="11">
        <v>0.148592800871167</v>
      </c>
      <c r="E154" s="11">
        <v>0.37684987649307999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0.367387635279466</v>
      </c>
      <c r="D155" s="11">
        <v>0.27789341351065</v>
      </c>
      <c r="E155" s="11">
        <v>0.46706138386421098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0.33160041917863697</v>
      </c>
      <c r="D156" s="11">
        <v>0.25544481990028001</v>
      </c>
      <c r="E156" s="11">
        <v>0.417722350767675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0.38986451238891501</v>
      </c>
      <c r="D157" s="11">
        <v>0.246039607507612</v>
      </c>
      <c r="E157" s="11">
        <v>0.55578769623880897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0.23454423107672601</v>
      </c>
      <c r="D158" s="11">
        <v>0.13300056607410099</v>
      </c>
      <c r="E158" s="11">
        <v>0.37966519339627403</v>
      </c>
      <c r="F158" s="15" t="s">
        <v>299</v>
      </c>
    </row>
    <row r="159" spans="1:6" x14ac:dyDescent="0.25">
      <c r="A159" s="28" t="s">
        <v>249</v>
      </c>
      <c r="B159" s="30" t="s">
        <v>106</v>
      </c>
      <c r="C159" s="26">
        <v>0.38450749663775902</v>
      </c>
      <c r="D159" s="27">
        <v>0.31252570920088102</v>
      </c>
      <c r="E159" s="27">
        <v>0.46192851796895201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0.51087866275300897</v>
      </c>
      <c r="D160" s="11">
        <v>0.39926419146714498</v>
      </c>
      <c r="E160" s="11">
        <v>0.62141886784676903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0.30293786379419102</v>
      </c>
      <c r="D161" s="11">
        <v>0.21920393850889</v>
      </c>
      <c r="E161" s="11">
        <v>0.40218186173133103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0.30613908921756799</v>
      </c>
      <c r="D162" s="27">
        <v>0.24931820986276601</v>
      </c>
      <c r="E162" s="27">
        <v>0.36953500675390799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0.340609919313342</v>
      </c>
      <c r="D163" s="11">
        <v>0.23068836160028799</v>
      </c>
      <c r="E163" s="11">
        <v>0.47085149573304003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0.29954856944402602</v>
      </c>
      <c r="D164" s="10">
        <v>0.23709317902412499</v>
      </c>
      <c r="E164" s="10">
        <v>0.37046692304603002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60</v>
      </c>
    </row>
    <row r="3" spans="1:6" x14ac:dyDescent="0.25">
      <c r="A3" s="1" t="s">
        <v>310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0.67128667616792503</v>
      </c>
      <c r="D12" s="23">
        <v>0.66229892162148696</v>
      </c>
      <c r="E12" s="23">
        <v>0.68015074695939404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0.70200741351430795</v>
      </c>
      <c r="D13" s="27">
        <v>0.65985555892329295</v>
      </c>
      <c r="E13" s="27">
        <v>0.74098609356448597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0.70210197643984296</v>
      </c>
      <c r="D14" s="11">
        <v>0.65982547245217305</v>
      </c>
      <c r="E14" s="11">
        <v>0.74118530112190395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0.72535853406640305</v>
      </c>
      <c r="D15" s="27">
        <v>0.68314829973682101</v>
      </c>
      <c r="E15" s="27">
        <v>0.76388910278880795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0.73658283966482796</v>
      </c>
      <c r="D16" s="11">
        <v>0.66884145069194101</v>
      </c>
      <c r="E16" s="11">
        <v>0.79472013290096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0.719885848641313</v>
      </c>
      <c r="D17" s="11">
        <v>0.66367413513896401</v>
      </c>
      <c r="E17" s="11">
        <v>0.76995907955769405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0.67325008026546496</v>
      </c>
      <c r="D18" s="11">
        <v>0.57437963229636102</v>
      </c>
      <c r="E18" s="11">
        <v>0.75879797763560697</v>
      </c>
      <c r="F18" s="15" t="s">
        <v>299</v>
      </c>
    </row>
    <row r="19" spans="1:6" x14ac:dyDescent="0.25">
      <c r="A19" s="28" t="s">
        <v>113</v>
      </c>
      <c r="B19" s="30" t="s">
        <v>106</v>
      </c>
      <c r="C19" s="26">
        <v>0.67823902066149799</v>
      </c>
      <c r="D19" s="27">
        <v>0.630200912316493</v>
      </c>
      <c r="E19" s="27">
        <v>0.72278186131141198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0.65762957251615894</v>
      </c>
      <c r="D20" s="11">
        <v>0.59009456882470201</v>
      </c>
      <c r="E20" s="11">
        <v>0.71933002579855898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0.68276339038392098</v>
      </c>
      <c r="D21" s="11">
        <v>0.60234519650135299</v>
      </c>
      <c r="E21" s="11">
        <v>0.75357197159834699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0.81721610615114304</v>
      </c>
      <c r="D22" s="11">
        <v>0.71532646205541806</v>
      </c>
      <c r="E22" s="11">
        <v>0.88833068062008502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0.54521511417722701</v>
      </c>
      <c r="D23" s="27">
        <v>0.47882070237694702</v>
      </c>
      <c r="E23" s="27">
        <v>0.61003984297977298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0.79592314123420904</v>
      </c>
      <c r="D24" s="11">
        <v>0.65870295183448702</v>
      </c>
      <c r="E24" s="11">
        <v>0.88740382629707004</v>
      </c>
      <c r="F24" s="15" t="s">
        <v>299</v>
      </c>
    </row>
    <row r="25" spans="1:6" x14ac:dyDescent="0.25">
      <c r="A25" s="12" t="s">
        <v>116</v>
      </c>
      <c r="B25" t="s">
        <v>118</v>
      </c>
      <c r="C25" s="8">
        <v>0.53151587409066903</v>
      </c>
      <c r="D25" s="11">
        <v>0.44985559960663901</v>
      </c>
      <c r="E25" s="11">
        <v>0.61152234404440198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0.588871135228904</v>
      </c>
      <c r="D26" s="11">
        <v>0.46423018193306798</v>
      </c>
      <c r="E26" s="11">
        <v>0.70306277943643403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0.68874252401390701</v>
      </c>
      <c r="D27" s="27">
        <v>0.64777981225855696</v>
      </c>
      <c r="E27" s="27">
        <v>0.72694940023452503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0.68309132038365195</v>
      </c>
      <c r="D28" s="11">
        <v>0.60470404918093101</v>
      </c>
      <c r="E28" s="11">
        <v>0.75230158754193599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0.68586242300722899</v>
      </c>
      <c r="D29" s="11">
        <v>0.554131652550508</v>
      </c>
      <c r="E29" s="11">
        <v>0.79319839582474005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0.70330659619868896</v>
      </c>
      <c r="D30" s="11">
        <v>0.63433922870895099</v>
      </c>
      <c r="E30" s="11">
        <v>0.76410337908458004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0.58667353107411302</v>
      </c>
      <c r="D31" s="11">
        <v>0.41161580245290302</v>
      </c>
      <c r="E31" s="11">
        <v>0.74226056432176102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0.69126057495851101</v>
      </c>
      <c r="D32" s="11">
        <v>0.60570033298149795</v>
      </c>
      <c r="E32" s="11">
        <v>0.76544446132574395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0.66511251037160002</v>
      </c>
      <c r="D33" s="27">
        <v>0.63994127702195303</v>
      </c>
      <c r="E33" s="27">
        <v>0.68937819267114897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0.72770967785630203</v>
      </c>
      <c r="D34" s="11">
        <v>0.63720311142821595</v>
      </c>
      <c r="E34" s="11">
        <v>0.80263120686503397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0.59227941104236803</v>
      </c>
      <c r="D35" s="11">
        <v>0.47294971952912801</v>
      </c>
      <c r="E35" s="11">
        <v>0.70163581650657103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0.62676286333291997</v>
      </c>
      <c r="D36" s="11">
        <v>0.50899267064077103</v>
      </c>
      <c r="E36" s="11">
        <v>0.73120287006497597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0.52838762685198604</v>
      </c>
      <c r="D37" s="11">
        <v>0.37473500158081402</v>
      </c>
      <c r="E37" s="11">
        <v>0.67684319223013301</v>
      </c>
      <c r="F37" s="15" t="s">
        <v>299</v>
      </c>
    </row>
    <row r="38" spans="1:6" x14ac:dyDescent="0.25">
      <c r="A38" s="12" t="s">
        <v>125</v>
      </c>
      <c r="B38" t="s">
        <v>130</v>
      </c>
      <c r="C38" s="8">
        <v>0.70211024187823001</v>
      </c>
      <c r="D38" s="11">
        <v>0.62356716737418705</v>
      </c>
      <c r="E38" s="11">
        <v>0.77030196607048096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0.65933918911005296</v>
      </c>
      <c r="D39" s="11">
        <v>0.57753500793590096</v>
      </c>
      <c r="E39" s="11">
        <v>0.73263623206830197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0.71775873050536398</v>
      </c>
      <c r="D40" s="11">
        <v>0.66181862621811505</v>
      </c>
      <c r="E40" s="11">
        <v>0.76769355346892398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0.48929015424516897</v>
      </c>
      <c r="D41" s="11">
        <v>0.34548912126166298</v>
      </c>
      <c r="E41" s="11">
        <v>0.63488585080556903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0.70397119758313598</v>
      </c>
      <c r="D42" s="11">
        <v>0.62434593573830899</v>
      </c>
      <c r="E42" s="11">
        <v>0.77285896468981796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0.731124913461632</v>
      </c>
      <c r="D43" s="11">
        <v>0.67696132341290205</v>
      </c>
      <c r="E43" s="11">
        <v>0.77916942737014006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0.63533971204333095</v>
      </c>
      <c r="D44" s="11">
        <v>0.55659625692669701</v>
      </c>
      <c r="E44" s="11">
        <v>0.70744927927673096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0.63742729261419795</v>
      </c>
      <c r="D45" s="11">
        <v>0.581834635699645</v>
      </c>
      <c r="E45" s="11">
        <v>0.68957241708950801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0.67745668843330697</v>
      </c>
      <c r="D46" s="27">
        <v>0.66294936451167397</v>
      </c>
      <c r="E46" s="27">
        <v>0.69163003839066395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0.57180627741499201</v>
      </c>
      <c r="D47" s="11">
        <v>0.437012546183007</v>
      </c>
      <c r="E47" s="11">
        <v>0.69672367366404997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0.73805219953807699</v>
      </c>
      <c r="D48" s="11">
        <v>0.64230639984998195</v>
      </c>
      <c r="E48" s="11">
        <v>0.81552978254691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0.691811768253077</v>
      </c>
      <c r="D49" s="11">
        <v>0.57504807810033798</v>
      </c>
      <c r="E49" s="11">
        <v>0.78830336675289803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0.64975010110389197</v>
      </c>
      <c r="D50" s="11">
        <v>0.52548897536190398</v>
      </c>
      <c r="E50" s="11">
        <v>0.75654640182037702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0.65730874166046904</v>
      </c>
      <c r="D51" s="11">
        <v>0.58034037533044802</v>
      </c>
      <c r="E51" s="11">
        <v>0.726805916971897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0.62962010625266696</v>
      </c>
      <c r="D52" s="11">
        <v>0.53047840974537197</v>
      </c>
      <c r="E52" s="11">
        <v>0.71891981610606204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0.63833128183207599</v>
      </c>
      <c r="D53" s="11">
        <v>0.51698919462033199</v>
      </c>
      <c r="E53" s="11">
        <v>0.74426864440386697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0.65050031762469196</v>
      </c>
      <c r="D54" s="11">
        <v>0.52891266048363705</v>
      </c>
      <c r="E54" s="11">
        <v>0.75522909753673695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0.66026730846978998</v>
      </c>
      <c r="D55" s="11">
        <v>0.55019714227684602</v>
      </c>
      <c r="E55" s="11">
        <v>0.75537798739341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0.64336512544327296</v>
      </c>
      <c r="D56" s="11">
        <v>0.52609459475409004</v>
      </c>
      <c r="E56" s="11">
        <v>0.74564648638160702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0.65880695644198595</v>
      </c>
      <c r="D57" s="11">
        <v>0.57782309746477001</v>
      </c>
      <c r="E57" s="11">
        <v>0.73147537337895596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0.78506032723319297</v>
      </c>
      <c r="D58" s="11">
        <v>0.71115907774195597</v>
      </c>
      <c r="E58" s="11">
        <v>0.84419605252420804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0.75121252561796403</v>
      </c>
      <c r="D59" s="11">
        <v>0.63767237472765903</v>
      </c>
      <c r="E59" s="11">
        <v>0.83820103810422797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0.69051989960952997</v>
      </c>
      <c r="D60" s="11">
        <v>0.58052737287886602</v>
      </c>
      <c r="E60" s="11">
        <v>0.78247757472521096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0.61487955628312896</v>
      </c>
      <c r="D61" s="11">
        <v>0.51885570730874997</v>
      </c>
      <c r="E61" s="11">
        <v>0.70271955716260304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0.62852553891123597</v>
      </c>
      <c r="D62" s="11">
        <v>0.53790959314257403</v>
      </c>
      <c r="E62" s="11">
        <v>0.71092137811422595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0.74119665449032401</v>
      </c>
      <c r="D63" s="11">
        <v>0.63088734868299301</v>
      </c>
      <c r="E63" s="11">
        <v>0.82755105043906896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0.656848880707673</v>
      </c>
      <c r="D64" s="11">
        <v>0.55112162527558095</v>
      </c>
      <c r="E64" s="11">
        <v>0.74901438154232602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0.66149504000369397</v>
      </c>
      <c r="D65" s="11">
        <v>0.547610581471624</v>
      </c>
      <c r="E65" s="11">
        <v>0.75931111311273203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0.64053135998711996</v>
      </c>
      <c r="D66" s="11">
        <v>0.56697507444657802</v>
      </c>
      <c r="E66" s="11">
        <v>0.70802727575997904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0.71380302735622103</v>
      </c>
      <c r="D67" s="11">
        <v>0.64958673772319098</v>
      </c>
      <c r="E67" s="11">
        <v>0.77041046508613698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0.677572958602077</v>
      </c>
      <c r="D68" s="11">
        <v>0.55382318284133203</v>
      </c>
      <c r="E68" s="11">
        <v>0.78059730281545503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0.69372188851285899</v>
      </c>
      <c r="D69" s="11">
        <v>0.60575595509249802</v>
      </c>
      <c r="E69" s="11">
        <v>0.76952802770954398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0.71752189213495199</v>
      </c>
      <c r="D70" s="11">
        <v>0.58902887308232099</v>
      </c>
      <c r="E70" s="11">
        <v>0.81823762231790997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0.58482661224624999</v>
      </c>
      <c r="D71" s="11">
        <v>0.484117097791402</v>
      </c>
      <c r="E71" s="11">
        <v>0.67891528323600503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0.60065420251244905</v>
      </c>
      <c r="D72" s="11">
        <v>0.51546506140855697</v>
      </c>
      <c r="E72" s="11">
        <v>0.68015917685384597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0.73792914300268198</v>
      </c>
      <c r="D73" s="11">
        <v>0.62537467126996504</v>
      </c>
      <c r="E73" s="11">
        <v>0.826072104992011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0.72423207256524702</v>
      </c>
      <c r="D74" s="11">
        <v>0.64840149396614599</v>
      </c>
      <c r="E74" s="11">
        <v>0.78902930932679405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0.68778584327018</v>
      </c>
      <c r="D75" s="11">
        <v>0.598321270650917</v>
      </c>
      <c r="E75" s="11">
        <v>0.76514572004338599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0.69284590229936305</v>
      </c>
      <c r="D76" s="11">
        <v>0.62045230919705296</v>
      </c>
      <c r="E76" s="11">
        <v>0.75684283247960704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0.65982469402349697</v>
      </c>
      <c r="D77" s="11">
        <v>0.55714887104047695</v>
      </c>
      <c r="E77" s="11">
        <v>0.74940235286602297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0.68433868386461705</v>
      </c>
      <c r="D78" s="11">
        <v>0.61519940447621002</v>
      </c>
      <c r="E78" s="11">
        <v>0.74618066243563996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0.71632179864094203</v>
      </c>
      <c r="D79" s="11">
        <v>0.65149670051403297</v>
      </c>
      <c r="E79" s="11">
        <v>0.77328489845497195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0.72431220217543901</v>
      </c>
      <c r="D80" s="11">
        <v>0.62409072252334796</v>
      </c>
      <c r="E80" s="11">
        <v>0.806114654836533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0.70035348532546005</v>
      </c>
      <c r="D81" s="11">
        <v>0.62419028822496703</v>
      </c>
      <c r="E81" s="11">
        <v>0.76684675474547104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0.57317730186082305</v>
      </c>
      <c r="D82" s="11">
        <v>0.426691528652277</v>
      </c>
      <c r="E82" s="11">
        <v>0.70786045016810195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0.70045645691498204</v>
      </c>
      <c r="D83" s="11">
        <v>0.61976946508263098</v>
      </c>
      <c r="E83" s="11">
        <v>0.77036529125539899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0.67545863494741698</v>
      </c>
      <c r="D84" s="11">
        <v>0.60471987260066695</v>
      </c>
      <c r="E84" s="11">
        <v>0.73900186882368601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0.66203988334187702</v>
      </c>
      <c r="D85" s="11">
        <v>0.61839171609395205</v>
      </c>
      <c r="E85" s="11">
        <v>0.703092614267537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0.49813043533205797</v>
      </c>
      <c r="D86" s="11">
        <v>0.38681709734325298</v>
      </c>
      <c r="E86" s="11">
        <v>0.60962940607817495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0.74222700144773002</v>
      </c>
      <c r="D87" s="11">
        <v>0.62805485187484</v>
      </c>
      <c r="E87" s="11">
        <v>0.83079477114278599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0.66623513585468397</v>
      </c>
      <c r="D88" s="11">
        <v>0.58721062463676599</v>
      </c>
      <c r="E88" s="11">
        <v>0.73690925457015899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0.66049671379585595</v>
      </c>
      <c r="D89" s="27">
        <v>0.615558354423138</v>
      </c>
      <c r="E89" s="27">
        <v>0.702719005936698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0.75346809532422898</v>
      </c>
      <c r="D90" s="11">
        <v>0.66657849577056205</v>
      </c>
      <c r="E90" s="11">
        <v>0.823703018257126</v>
      </c>
      <c r="F90" s="15" t="s">
        <v>299</v>
      </c>
    </row>
    <row r="91" spans="1:6" x14ac:dyDescent="0.25">
      <c r="A91" s="12" t="s">
        <v>180</v>
      </c>
      <c r="B91" t="s">
        <v>182</v>
      </c>
      <c r="C91" s="8">
        <v>0.70860470944579801</v>
      </c>
      <c r="D91" s="11">
        <v>0.39925009936193501</v>
      </c>
      <c r="E91" s="11">
        <v>0.89896933925184797</v>
      </c>
      <c r="F91" s="15" t="s">
        <v>299</v>
      </c>
    </row>
    <row r="92" spans="1:6" x14ac:dyDescent="0.25">
      <c r="A92" s="12" t="s">
        <v>180</v>
      </c>
      <c r="B92" t="s">
        <v>183</v>
      </c>
      <c r="C92" s="8">
        <v>0.587685138887585</v>
      </c>
      <c r="D92" s="11">
        <v>0.414561295138962</v>
      </c>
      <c r="E92" s="11">
        <v>0.74153244325502499</v>
      </c>
      <c r="F92" s="15" t="s">
        <v>299</v>
      </c>
    </row>
    <row r="93" spans="1:6" x14ac:dyDescent="0.25">
      <c r="A93" s="12" t="s">
        <v>180</v>
      </c>
      <c r="B93" t="s">
        <v>184</v>
      </c>
      <c r="C93" s="8">
        <v>0.70568093408875598</v>
      </c>
      <c r="D93" s="11">
        <v>0.603173769475991</v>
      </c>
      <c r="E93" s="11">
        <v>0.79088871183195697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0.69197775467552802</v>
      </c>
      <c r="D94" s="11">
        <v>0.41428556710449499</v>
      </c>
      <c r="E94" s="11">
        <v>0.87707741022580299</v>
      </c>
      <c r="F94" s="15" t="s">
        <v>299</v>
      </c>
    </row>
    <row r="95" spans="1:6" x14ac:dyDescent="0.25">
      <c r="A95" s="12" t="s">
        <v>180</v>
      </c>
      <c r="B95" t="s">
        <v>186</v>
      </c>
      <c r="C95" s="8">
        <v>0.65409426218158495</v>
      </c>
      <c r="D95" s="11">
        <v>0.45692858721408602</v>
      </c>
      <c r="E95" s="11">
        <v>0.80951842299321297</v>
      </c>
      <c r="F95" s="15" t="s">
        <v>299</v>
      </c>
    </row>
    <row r="96" spans="1:6" x14ac:dyDescent="0.25">
      <c r="A96" s="12" t="s">
        <v>180</v>
      </c>
      <c r="B96" t="s">
        <v>187</v>
      </c>
      <c r="C96" s="8">
        <v>0.64914305192544497</v>
      </c>
      <c r="D96" s="11">
        <v>0.57419820417900602</v>
      </c>
      <c r="E96" s="11">
        <v>0.71738931312644505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0.748285240044964</v>
      </c>
      <c r="D97" s="11">
        <v>0.64646522195758005</v>
      </c>
      <c r="E97" s="11">
        <v>0.82855743721911801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0.68965521935084795</v>
      </c>
      <c r="D98" s="11">
        <v>0.577634172963988</v>
      </c>
      <c r="E98" s="11">
        <v>0.78312087858705903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0.506349420607348</v>
      </c>
      <c r="D99" s="11">
        <v>0.30154731586823302</v>
      </c>
      <c r="E99" s="11">
        <v>0.70904256891268702</v>
      </c>
      <c r="F99" s="15" t="s">
        <v>299</v>
      </c>
    </row>
    <row r="100" spans="1:6" x14ac:dyDescent="0.25">
      <c r="A100" s="12" t="s">
        <v>180</v>
      </c>
      <c r="B100" t="s">
        <v>191</v>
      </c>
      <c r="C100" s="8">
        <v>0.71512099192186096</v>
      </c>
      <c r="D100" s="11">
        <v>0.60730274325498801</v>
      </c>
      <c r="E100" s="11">
        <v>0.80294224634515199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0.64628343801866195</v>
      </c>
      <c r="D101" s="27">
        <v>0.61195624686411798</v>
      </c>
      <c r="E101" s="27">
        <v>0.67916601826543999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0.59483077954928998</v>
      </c>
      <c r="D102" s="11">
        <v>0.44193358966945301</v>
      </c>
      <c r="E102" s="11">
        <v>0.73130675918855603</v>
      </c>
      <c r="F102" s="15" t="s">
        <v>299</v>
      </c>
    </row>
    <row r="103" spans="1:6" x14ac:dyDescent="0.25">
      <c r="A103" s="12" t="s">
        <v>192</v>
      </c>
      <c r="B103" t="s">
        <v>194</v>
      </c>
      <c r="C103" s="8">
        <v>0.74266263335007099</v>
      </c>
      <c r="D103" s="11">
        <v>0.65163071995070698</v>
      </c>
      <c r="E103" s="11">
        <v>0.81660196492443704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0.67740281495852195</v>
      </c>
      <c r="D104" s="11">
        <v>0.60562612953144901</v>
      </c>
      <c r="E104" s="11">
        <v>0.74168786986443602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0.672774328613711</v>
      </c>
      <c r="D105" s="11">
        <v>0.56460831907488496</v>
      </c>
      <c r="E105" s="11">
        <v>0.76524139805023805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0.69111580053072297</v>
      </c>
      <c r="D106" s="11">
        <v>0.58542288482815796</v>
      </c>
      <c r="E106" s="11">
        <v>0.77998971305086795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0.64206034041621296</v>
      </c>
      <c r="D107" s="11">
        <v>0.53684245617511805</v>
      </c>
      <c r="E107" s="11">
        <v>0.73516701403339701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0.64060856559305601</v>
      </c>
      <c r="D108" s="11">
        <v>0.47103525003242802</v>
      </c>
      <c r="E108" s="11">
        <v>0.78108522994257601</v>
      </c>
      <c r="F108" s="15" t="s">
        <v>299</v>
      </c>
    </row>
    <row r="109" spans="1:6" x14ac:dyDescent="0.25">
      <c r="A109" s="12" t="s">
        <v>192</v>
      </c>
      <c r="B109" t="s">
        <v>199</v>
      </c>
      <c r="C109" s="8">
        <v>0.60838817117394595</v>
      </c>
      <c r="D109" s="11">
        <v>0.49502519516087501</v>
      </c>
      <c r="E109" s="11">
        <v>0.711151647925785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0.60199343333969102</v>
      </c>
      <c r="D110" s="11">
        <v>0.53678369256327096</v>
      </c>
      <c r="E110" s="11">
        <v>0.66377328896155896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0.63319373831964099</v>
      </c>
      <c r="D111" s="27">
        <v>0.57250245097059904</v>
      </c>
      <c r="E111" s="27">
        <v>0.68993529019217203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0.59205864995969804</v>
      </c>
      <c r="D112" s="11">
        <v>0.38740347683973098</v>
      </c>
      <c r="E112" s="11">
        <v>0.769094331923033</v>
      </c>
      <c r="F112" s="15" t="s">
        <v>299</v>
      </c>
    </row>
    <row r="113" spans="1:6" x14ac:dyDescent="0.25">
      <c r="A113" s="12" t="s">
        <v>201</v>
      </c>
      <c r="B113" t="s">
        <v>203</v>
      </c>
      <c r="C113" s="8">
        <v>0.61307935302052297</v>
      </c>
      <c r="D113" s="11">
        <v>0.51644430658366902</v>
      </c>
      <c r="E113" s="11">
        <v>0.70156230887235704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0.65503108225425499</v>
      </c>
      <c r="D114" s="11">
        <v>0.58433219490249699</v>
      </c>
      <c r="E114" s="11">
        <v>0.71947793737439802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0.78212081292971802</v>
      </c>
      <c r="D115" s="11">
        <v>0.68502384800567595</v>
      </c>
      <c r="E115" s="11">
        <v>0.85559561691513597</v>
      </c>
      <c r="F115" s="15" t="s">
        <v>299</v>
      </c>
    </row>
    <row r="116" spans="1:6" x14ac:dyDescent="0.25">
      <c r="A116" s="12" t="s">
        <v>201</v>
      </c>
      <c r="B116" t="s">
        <v>206</v>
      </c>
      <c r="C116" s="8">
        <v>0.60618577411319097</v>
      </c>
      <c r="D116" s="11">
        <v>0.434363937972572</v>
      </c>
      <c r="E116" s="11">
        <v>0.75522615330153897</v>
      </c>
      <c r="F116" s="15" t="s">
        <v>299</v>
      </c>
    </row>
    <row r="117" spans="1:6" x14ac:dyDescent="0.25">
      <c r="A117" s="12" t="s">
        <v>201</v>
      </c>
      <c r="B117" t="s">
        <v>207</v>
      </c>
      <c r="C117" s="8">
        <v>0.55926783449595097</v>
      </c>
      <c r="D117" s="11">
        <v>0.38128120594144199</v>
      </c>
      <c r="E117" s="11">
        <v>0.72322109546009505</v>
      </c>
      <c r="F117" s="15" t="s">
        <v>299</v>
      </c>
    </row>
    <row r="118" spans="1:6" x14ac:dyDescent="0.25">
      <c r="A118" s="12" t="s">
        <v>201</v>
      </c>
      <c r="B118" t="s">
        <v>208</v>
      </c>
      <c r="C118" s="8">
        <v>0.67850712731225504</v>
      </c>
      <c r="D118" s="11">
        <v>0.55687590639255402</v>
      </c>
      <c r="E118" s="11">
        <v>0.77994512960945905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0.68835459031896096</v>
      </c>
      <c r="D119" s="11">
        <v>0.51785013290730897</v>
      </c>
      <c r="E119" s="11">
        <v>0.819571230032065</v>
      </c>
      <c r="F119" s="15" t="s">
        <v>299</v>
      </c>
    </row>
    <row r="120" spans="1:6" x14ac:dyDescent="0.25">
      <c r="A120" s="28" t="s">
        <v>210</v>
      </c>
      <c r="B120" s="30" t="s">
        <v>106</v>
      </c>
      <c r="C120" s="26">
        <v>0.67605097549525195</v>
      </c>
      <c r="D120" s="27">
        <v>0.650985902981154</v>
      </c>
      <c r="E120" s="27">
        <v>0.70014510762686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0.73119362188177806</v>
      </c>
      <c r="D121" s="11">
        <v>0.63866572849603098</v>
      </c>
      <c r="E121" s="11">
        <v>0.80718103188716095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0.669006965868985</v>
      </c>
      <c r="D122" s="11">
        <v>0.60345724709515702</v>
      </c>
      <c r="E122" s="11">
        <v>0.72859442597118695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0.70655605051897796</v>
      </c>
      <c r="D123" s="11">
        <v>0.644599466240384</v>
      </c>
      <c r="E123" s="11">
        <v>0.76170465676816601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0.72591042241539006</v>
      </c>
      <c r="D124" s="11">
        <v>0.64022972840074999</v>
      </c>
      <c r="E124" s="11">
        <v>0.79763561599853505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0.69976858842061296</v>
      </c>
      <c r="D125" s="11">
        <v>0.55422336710655795</v>
      </c>
      <c r="E125" s="11">
        <v>0.81376199701580298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0.65402608931009698</v>
      </c>
      <c r="D126" s="11">
        <v>0.58125245889260302</v>
      </c>
      <c r="E126" s="11">
        <v>0.72023967213356499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0.62255887559002199</v>
      </c>
      <c r="D127" s="11">
        <v>0.52011964736954897</v>
      </c>
      <c r="E127" s="11">
        <v>0.71510835224157998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0.71245877190448204</v>
      </c>
      <c r="D128" s="11">
        <v>0.64397699129978203</v>
      </c>
      <c r="E128" s="11">
        <v>0.77242304682991703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0.653977462796972</v>
      </c>
      <c r="D129" s="11">
        <v>0.575105619048211</v>
      </c>
      <c r="E129" s="11">
        <v>0.72520417634790502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0.67492064265512797</v>
      </c>
      <c r="D130" s="11">
        <v>0.60162510616512999</v>
      </c>
      <c r="E130" s="11">
        <v>0.74054643235183104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0.64992110505315703</v>
      </c>
      <c r="D131" s="11">
        <v>0.574083215907361</v>
      </c>
      <c r="E131" s="11">
        <v>0.71886821255122002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0.62615597942867796</v>
      </c>
      <c r="D132" s="27">
        <v>0.58328775510474695</v>
      </c>
      <c r="E132" s="27">
        <v>0.66713090756835702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0.65519923775792999</v>
      </c>
      <c r="D133" s="11">
        <v>0.47908909819565898</v>
      </c>
      <c r="E133" s="11">
        <v>0.79699821448399999</v>
      </c>
      <c r="F133" s="15" t="s">
        <v>299</v>
      </c>
    </row>
    <row r="134" spans="1:6" x14ac:dyDescent="0.25">
      <c r="A134" s="12" t="s">
        <v>222</v>
      </c>
      <c r="B134" t="s">
        <v>224</v>
      </c>
      <c r="C134" s="8">
        <v>0.78953018811942699</v>
      </c>
      <c r="D134" s="11">
        <v>0.63347576756678403</v>
      </c>
      <c r="E134" s="11">
        <v>0.89061462018806103</v>
      </c>
      <c r="F134" s="15" t="s">
        <v>299</v>
      </c>
    </row>
    <row r="135" spans="1:6" x14ac:dyDescent="0.25">
      <c r="A135" s="12" t="s">
        <v>222</v>
      </c>
      <c r="B135" t="s">
        <v>225</v>
      </c>
      <c r="C135" s="8">
        <v>0.59604524451966001</v>
      </c>
      <c r="D135" s="11">
        <v>0.44880455616597498</v>
      </c>
      <c r="E135" s="11">
        <v>0.72780795348712601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0.70248510275133202</v>
      </c>
      <c r="D136" s="11">
        <v>0.59578885800518799</v>
      </c>
      <c r="E136" s="11">
        <v>0.790901966770585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0.69298208364852898</v>
      </c>
      <c r="D137" s="11">
        <v>0.50576943000718899</v>
      </c>
      <c r="E137" s="11">
        <v>0.832732388740273</v>
      </c>
      <c r="F137" s="15" t="s">
        <v>299</v>
      </c>
    </row>
    <row r="138" spans="1:6" x14ac:dyDescent="0.25">
      <c r="A138" s="12" t="s">
        <v>222</v>
      </c>
      <c r="B138" t="s">
        <v>228</v>
      </c>
      <c r="C138" s="8">
        <v>0.61258280312874502</v>
      </c>
      <c r="D138" s="11">
        <v>0.49922597659879903</v>
      </c>
      <c r="E138" s="11">
        <v>0.71493207628331801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0.70043099111100005</v>
      </c>
      <c r="D139" s="11">
        <v>0.51728334419218502</v>
      </c>
      <c r="E139" s="11">
        <v>0.83610677173225301</v>
      </c>
      <c r="F139" s="15" t="s">
        <v>299</v>
      </c>
    </row>
    <row r="140" spans="1:6" x14ac:dyDescent="0.25">
      <c r="A140" s="12" t="s">
        <v>222</v>
      </c>
      <c r="B140" t="s">
        <v>230</v>
      </c>
      <c r="C140" s="8">
        <v>0.498414995874426</v>
      </c>
      <c r="D140" s="11">
        <v>0.30037359716478701</v>
      </c>
      <c r="E140" s="11">
        <v>0.69695496750700003</v>
      </c>
      <c r="F140" s="15" t="s">
        <v>299</v>
      </c>
    </row>
    <row r="141" spans="1:6" x14ac:dyDescent="0.25">
      <c r="A141" s="12" t="s">
        <v>222</v>
      </c>
      <c r="B141" t="s">
        <v>231</v>
      </c>
      <c r="C141" s="8">
        <v>0.59672248578688503</v>
      </c>
      <c r="D141" s="11">
        <v>0.52776095542271795</v>
      </c>
      <c r="E141" s="11">
        <v>0.66206189376736801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0.575781347474425</v>
      </c>
      <c r="D142" s="11">
        <v>0.41420583825993001</v>
      </c>
      <c r="E142" s="11">
        <v>0.72263368538093598</v>
      </c>
      <c r="F142" s="15" t="s">
        <v>299</v>
      </c>
    </row>
    <row r="143" spans="1:6" x14ac:dyDescent="0.25">
      <c r="A143" s="12" t="s">
        <v>222</v>
      </c>
      <c r="B143" t="s">
        <v>233</v>
      </c>
      <c r="C143" s="8">
        <v>0.60997454397423201</v>
      </c>
      <c r="D143" s="11">
        <v>0.48452730353693002</v>
      </c>
      <c r="E143" s="11">
        <v>0.72238460083518596</v>
      </c>
      <c r="F143" s="15" t="s">
        <v>299</v>
      </c>
    </row>
    <row r="144" spans="1:6" x14ac:dyDescent="0.25">
      <c r="A144" s="12" t="s">
        <v>222</v>
      </c>
      <c r="B144" t="s">
        <v>234</v>
      </c>
      <c r="C144" s="8">
        <v>0.70693173148559496</v>
      </c>
      <c r="D144" s="11">
        <v>0.56885160865771101</v>
      </c>
      <c r="E144" s="11">
        <v>0.81515938717268699</v>
      </c>
      <c r="F144" s="15" t="s">
        <v>299</v>
      </c>
    </row>
    <row r="145" spans="1:6" x14ac:dyDescent="0.25">
      <c r="A145" s="28" t="s">
        <v>235</v>
      </c>
      <c r="B145" s="30" t="s">
        <v>106</v>
      </c>
      <c r="C145" s="26">
        <v>0.671698155755443</v>
      </c>
      <c r="D145" s="27">
        <v>0.62165946770810998</v>
      </c>
      <c r="E145" s="27">
        <v>0.71811963918386201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0.68769313143175903</v>
      </c>
      <c r="D146" s="11">
        <v>0.55869651624134198</v>
      </c>
      <c r="E146" s="11">
        <v>0.79295647414840098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0.58844681974132096</v>
      </c>
      <c r="D147" s="11">
        <v>0.44690032320216999</v>
      </c>
      <c r="E147" s="11">
        <v>0.71673011758540806</v>
      </c>
      <c r="F147" s="15" t="s">
        <v>299</v>
      </c>
    </row>
    <row r="148" spans="1:6" x14ac:dyDescent="0.25">
      <c r="A148" s="12" t="s">
        <v>235</v>
      </c>
      <c r="B148" t="s">
        <v>238</v>
      </c>
      <c r="C148" s="8">
        <v>0.75180167923348096</v>
      </c>
      <c r="D148" s="11">
        <v>0.62219284793165897</v>
      </c>
      <c r="E148" s="11">
        <v>0.84782237307974395</v>
      </c>
      <c r="F148" s="15" t="s">
        <v>299</v>
      </c>
    </row>
    <row r="149" spans="1:6" x14ac:dyDescent="0.25">
      <c r="A149" s="12" t="s">
        <v>235</v>
      </c>
      <c r="B149" t="s">
        <v>239</v>
      </c>
      <c r="C149" s="8">
        <v>0.61630683992317303</v>
      </c>
      <c r="D149" s="11">
        <v>0.45518226137575102</v>
      </c>
      <c r="E149" s="11">
        <v>0.755387765151187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0.67496849987852903</v>
      </c>
      <c r="D150" s="11">
        <v>0.61227648887613195</v>
      </c>
      <c r="E150" s="11">
        <v>0.73196131937864595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0.66752743438866202</v>
      </c>
      <c r="D151" s="27">
        <v>0.61604281894326096</v>
      </c>
      <c r="E151" s="27">
        <v>0.71529894312879705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0.757870255544977</v>
      </c>
      <c r="D152" s="11">
        <v>0.64669809073011697</v>
      </c>
      <c r="E152" s="11">
        <v>0.84257590896967205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0.69967377963864896</v>
      </c>
      <c r="D153" s="11">
        <v>0.51485381841079603</v>
      </c>
      <c r="E153" s="11">
        <v>0.83645124091741596</v>
      </c>
      <c r="F153" s="15" t="s">
        <v>299</v>
      </c>
    </row>
    <row r="154" spans="1:6" x14ac:dyDescent="0.25">
      <c r="A154" s="12" t="s">
        <v>241</v>
      </c>
      <c r="B154" t="s">
        <v>244</v>
      </c>
      <c r="C154" s="8">
        <v>0.75478742947506505</v>
      </c>
      <c r="D154" s="11">
        <v>0.62315012350692001</v>
      </c>
      <c r="E154" s="11">
        <v>0.851407199128833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0.63261236472053395</v>
      </c>
      <c r="D155" s="11">
        <v>0.53293861613578897</v>
      </c>
      <c r="E155" s="11">
        <v>0.72210658648935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0.66839958082136297</v>
      </c>
      <c r="D156" s="11">
        <v>0.58227764923232495</v>
      </c>
      <c r="E156" s="11">
        <v>0.74455518009971999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0.61013548761108505</v>
      </c>
      <c r="D157" s="11">
        <v>0.44421230376119097</v>
      </c>
      <c r="E157" s="11">
        <v>0.753960392492388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0.76545576892327405</v>
      </c>
      <c r="D158" s="11">
        <v>0.62033480660372597</v>
      </c>
      <c r="E158" s="11">
        <v>0.86699943392589895</v>
      </c>
      <c r="F158" s="15" t="s">
        <v>299</v>
      </c>
    </row>
    <row r="159" spans="1:6" x14ac:dyDescent="0.25">
      <c r="A159" s="28" t="s">
        <v>249</v>
      </c>
      <c r="B159" s="30" t="s">
        <v>106</v>
      </c>
      <c r="C159" s="26">
        <v>0.61549250336224104</v>
      </c>
      <c r="D159" s="27">
        <v>0.53807148203104804</v>
      </c>
      <c r="E159" s="27">
        <v>0.68747429079911904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0.48912133724699097</v>
      </c>
      <c r="D160" s="11">
        <v>0.37858113215323103</v>
      </c>
      <c r="E160" s="11">
        <v>0.60073580853285502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0.69706213620580904</v>
      </c>
      <c r="D161" s="11">
        <v>0.59781813826866903</v>
      </c>
      <c r="E161" s="11">
        <v>0.78079606149111003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0.69386091078243195</v>
      </c>
      <c r="D162" s="27">
        <v>0.63046499324609195</v>
      </c>
      <c r="E162" s="27">
        <v>0.75068179013723402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0.65939008068665805</v>
      </c>
      <c r="D163" s="11">
        <v>0.52914850426696003</v>
      </c>
      <c r="E163" s="11">
        <v>0.76931163839971195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0.70045143055597403</v>
      </c>
      <c r="D164" s="10">
        <v>0.62953307695396998</v>
      </c>
      <c r="E164" s="10">
        <v>0.76290682097587403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61</v>
      </c>
    </row>
    <row r="3" spans="1:6" x14ac:dyDescent="0.25">
      <c r="A3" s="1" t="s">
        <v>311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0.241135185538216</v>
      </c>
      <c r="D12" s="23">
        <v>0.23582817055312599</v>
      </c>
      <c r="E12" s="23">
        <v>0.246523100626206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0.27308226517491702</v>
      </c>
      <c r="D13" s="27">
        <v>0.24772412804608501</v>
      </c>
      <c r="E13" s="27">
        <v>0.30000100268141899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0.26952222994698999</v>
      </c>
      <c r="D14" s="11">
        <v>0.24451493205802799</v>
      </c>
      <c r="E14" s="11">
        <v>0.29608475399256401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0.27833640973680701</v>
      </c>
      <c r="D15" s="27">
        <v>0.25187677540173797</v>
      </c>
      <c r="E15" s="27">
        <v>0.30643708790892299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0.292638487911836</v>
      </c>
      <c r="D16" s="11">
        <v>0.25064061170824598</v>
      </c>
      <c r="E16" s="11">
        <v>0.338494804289866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0.250239695620179</v>
      </c>
      <c r="D17" s="11">
        <v>0.217612523677579</v>
      </c>
      <c r="E17" s="11">
        <v>0.28597070902122501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0.22261636911097801</v>
      </c>
      <c r="D18" s="11">
        <v>0.14791811843553199</v>
      </c>
      <c r="E18" s="11">
        <v>0.32083345530289298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0.21022178495489799</v>
      </c>
      <c r="D19" s="27">
        <v>0.18400326771935399</v>
      </c>
      <c r="E19" s="27">
        <v>0.23908158097697699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0.19299917263070401</v>
      </c>
      <c r="D20" s="11">
        <v>0.16115042634170201</v>
      </c>
      <c r="E20" s="11">
        <v>0.22942082281623399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0.22278429603816899</v>
      </c>
      <c r="D21" s="11">
        <v>0.17765095719555099</v>
      </c>
      <c r="E21" s="11">
        <v>0.27554202763295499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0.22141673460974501</v>
      </c>
      <c r="D22" s="11">
        <v>0.176584875364871</v>
      </c>
      <c r="E22" s="11">
        <v>0.27384527771619999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0.245722809096969</v>
      </c>
      <c r="D23" s="27">
        <v>0.21576562564034199</v>
      </c>
      <c r="E23" s="27">
        <v>0.27836295116794901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0.13975323463303899</v>
      </c>
      <c r="D24" s="11">
        <v>8.6335834772129402E-2</v>
      </c>
      <c r="E24" s="11">
        <v>0.21832338624684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0.24778608574886399</v>
      </c>
      <c r="D25" s="11">
        <v>0.211079635510765</v>
      </c>
      <c r="E25" s="11">
        <v>0.28854113297949102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0.22463071622431299</v>
      </c>
      <c r="D26" s="11">
        <v>0.18162223801525701</v>
      </c>
      <c r="E26" s="11">
        <v>0.27440873940932797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0.202668007067307</v>
      </c>
      <c r="D27" s="27">
        <v>0.179118141167074</v>
      </c>
      <c r="E27" s="27">
        <v>0.22845243935777401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0.19285665737559399</v>
      </c>
      <c r="D28" s="11">
        <v>0.149160145838069</v>
      </c>
      <c r="E28" s="11">
        <v>0.245658142813304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0.15512714857215701</v>
      </c>
      <c r="D29" s="11">
        <v>0.101677624504728</v>
      </c>
      <c r="E29" s="11">
        <v>0.229495801571688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0.209640530224567</v>
      </c>
      <c r="D30" s="11">
        <v>0.17551890861556399</v>
      </c>
      <c r="E30" s="11">
        <v>0.248397053846099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0.107020708471497</v>
      </c>
      <c r="D31" s="11">
        <v>6.7337805946428603E-2</v>
      </c>
      <c r="E31" s="11">
        <v>0.16592868282544199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0.23192685925364401</v>
      </c>
      <c r="D32" s="11">
        <v>0.18826484791454101</v>
      </c>
      <c r="E32" s="11">
        <v>0.28219463499224201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0.230867233928406</v>
      </c>
      <c r="D33" s="27">
        <v>0.21654771686082999</v>
      </c>
      <c r="E33" s="27">
        <v>0.245836525359939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0.15780614594029099</v>
      </c>
      <c r="D34" s="11">
        <v>0.116107939888833</v>
      </c>
      <c r="E34" s="11">
        <v>0.21090631055021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0.199251474546777</v>
      </c>
      <c r="D35" s="11">
        <v>0.158859787744072</v>
      </c>
      <c r="E35" s="11">
        <v>0.24689861638659799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0.19925531239602301</v>
      </c>
      <c r="D36" s="11">
        <v>0.14561192484406299</v>
      </c>
      <c r="E36" s="11">
        <v>0.26649677100657498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8.4185191661244899E-2</v>
      </c>
      <c r="D37" s="11">
        <v>5.84587024075537E-2</v>
      </c>
      <c r="E37" s="11">
        <v>0.119792918922008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0.230025724476521</v>
      </c>
      <c r="D38" s="11">
        <v>0.18961285549217899</v>
      </c>
      <c r="E38" s="11">
        <v>0.27611717424745902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0.246424082646854</v>
      </c>
      <c r="D39" s="11">
        <v>0.19252965132476099</v>
      </c>
      <c r="E39" s="11">
        <v>0.30962021145055901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0.22200005544439</v>
      </c>
      <c r="D40" s="11">
        <v>0.185780426615895</v>
      </c>
      <c r="E40" s="11">
        <v>0.26300015873247701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0.16531458520575801</v>
      </c>
      <c r="D41" s="11">
        <v>0.118470980134354</v>
      </c>
      <c r="E41" s="11">
        <v>0.22593308469214099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0.25190235315430598</v>
      </c>
      <c r="D42" s="11">
        <v>0.206083112020747</v>
      </c>
      <c r="E42" s="11">
        <v>0.304007874984004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0.25674082591974801</v>
      </c>
      <c r="D43" s="11">
        <v>0.22207555651524599</v>
      </c>
      <c r="E43" s="11">
        <v>0.29476687290428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0.203710985898791</v>
      </c>
      <c r="D44" s="11">
        <v>0.16689841926228699</v>
      </c>
      <c r="E44" s="11">
        <v>0.246243279094087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0.240142497673281</v>
      </c>
      <c r="D45" s="11">
        <v>0.20766505966891599</v>
      </c>
      <c r="E45" s="11">
        <v>0.27593034263507599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0.26613023869686397</v>
      </c>
      <c r="D46" s="27">
        <v>0.25685135530678699</v>
      </c>
      <c r="E46" s="27">
        <v>0.27562000534446701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0.173669416564048</v>
      </c>
      <c r="D47" s="11">
        <v>0.123845851098334</v>
      </c>
      <c r="E47" s="11">
        <v>0.23809025707030901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0.22479571657643499</v>
      </c>
      <c r="D48" s="11">
        <v>0.177599407218718</v>
      </c>
      <c r="E48" s="11">
        <v>0.280260074487863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0.20796211748629601</v>
      </c>
      <c r="D49" s="11">
        <v>0.149100809976245</v>
      </c>
      <c r="E49" s="11">
        <v>0.28234979386414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0.226820205465742</v>
      </c>
      <c r="D50" s="11">
        <v>0.16757420698516401</v>
      </c>
      <c r="E50" s="11">
        <v>0.29947688764207597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0.231940977569671</v>
      </c>
      <c r="D51" s="11">
        <v>0.187543216417072</v>
      </c>
      <c r="E51" s="11">
        <v>0.28318571256438302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0.24206314781109001</v>
      </c>
      <c r="D52" s="11">
        <v>0.18787009972676499</v>
      </c>
      <c r="E52" s="11">
        <v>0.30599862304683001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0.29701675893652202</v>
      </c>
      <c r="D53" s="11">
        <v>0.23139924057606301</v>
      </c>
      <c r="E53" s="11">
        <v>0.37223001690962598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0.22011565838483499</v>
      </c>
      <c r="D54" s="11">
        <v>0.15598606281222399</v>
      </c>
      <c r="E54" s="11">
        <v>0.30120156314312402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0.31063833144012498</v>
      </c>
      <c r="D55" s="11">
        <v>0.23569048156405401</v>
      </c>
      <c r="E55" s="11">
        <v>0.39703850713807298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0.28935917863351202</v>
      </c>
      <c r="D56" s="11">
        <v>0.22381093939397401</v>
      </c>
      <c r="E56" s="11">
        <v>0.36507540836921298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0.25111305856911897</v>
      </c>
      <c r="D57" s="11">
        <v>0.21014594450607599</v>
      </c>
      <c r="E57" s="11">
        <v>0.29706288473397602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0.26205125481874703</v>
      </c>
      <c r="D58" s="11">
        <v>0.20870416530421601</v>
      </c>
      <c r="E58" s="11">
        <v>0.32346037782281301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0.243525105332634</v>
      </c>
      <c r="D59" s="11">
        <v>0.17546119479566299</v>
      </c>
      <c r="E59" s="11">
        <v>0.32750478846912201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0.25995204697609597</v>
      </c>
      <c r="D60" s="11">
        <v>0.20671097117145501</v>
      </c>
      <c r="E60" s="11">
        <v>0.321351119634258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0.21871458852471601</v>
      </c>
      <c r="D61" s="11">
        <v>0.169531562122364</v>
      </c>
      <c r="E61" s="11">
        <v>0.27740006564524899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0.25005341087625699</v>
      </c>
      <c r="D62" s="11">
        <v>0.20580389259772</v>
      </c>
      <c r="E62" s="11">
        <v>0.30022047028723597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0.217054194573435</v>
      </c>
      <c r="D63" s="11">
        <v>0.150601264466803</v>
      </c>
      <c r="E63" s="11">
        <v>0.30239059588998501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0.19242173334610099</v>
      </c>
      <c r="D64" s="11">
        <v>0.149827114921951</v>
      </c>
      <c r="E64" s="11">
        <v>0.24365518866532099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0.17897069031160601</v>
      </c>
      <c r="D65" s="11">
        <v>0.12057326423796701</v>
      </c>
      <c r="E65" s="11">
        <v>0.25737427645772598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0.29703502275959998</v>
      </c>
      <c r="D66" s="11">
        <v>0.24349503985353699</v>
      </c>
      <c r="E66" s="11">
        <v>0.35679513452533901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0.247758078320583</v>
      </c>
      <c r="D67" s="11">
        <v>0.20654470805080799</v>
      </c>
      <c r="E67" s="11">
        <v>0.29414643246136402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0.20037160678468399</v>
      </c>
      <c r="D68" s="11">
        <v>0.150387295926283</v>
      </c>
      <c r="E68" s="11">
        <v>0.261849039308652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0.197314491521459</v>
      </c>
      <c r="D69" s="11">
        <v>0.16059405313120001</v>
      </c>
      <c r="E69" s="11">
        <v>0.24003026323854701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0.16419529128250901</v>
      </c>
      <c r="D70" s="11">
        <v>0.12408226557407501</v>
      </c>
      <c r="E70" s="11">
        <v>0.214106197605724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0.16839543533432899</v>
      </c>
      <c r="D71" s="11">
        <v>0.123972848200656</v>
      </c>
      <c r="E71" s="11">
        <v>0.224653712837766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0.24540486506746401</v>
      </c>
      <c r="D72" s="11">
        <v>0.201904182646516</v>
      </c>
      <c r="E72" s="11">
        <v>0.29481573866913902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0.222420297217434</v>
      </c>
      <c r="D73" s="11">
        <v>0.17046246104933899</v>
      </c>
      <c r="E73" s="11">
        <v>0.28477833811002001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0.29712480242468298</v>
      </c>
      <c r="D74" s="11">
        <v>0.25329006508747998</v>
      </c>
      <c r="E74" s="11">
        <v>0.34504025027801499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0.21493028840752901</v>
      </c>
      <c r="D75" s="11">
        <v>0.17329290024984501</v>
      </c>
      <c r="E75" s="11">
        <v>0.26338464966509101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0.21955224640809001</v>
      </c>
      <c r="D76" s="11">
        <v>0.184608205328193</v>
      </c>
      <c r="E76" s="11">
        <v>0.259009669424417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0.20926123884792799</v>
      </c>
      <c r="D77" s="11">
        <v>0.159626731021006</v>
      </c>
      <c r="E77" s="11">
        <v>0.26938196947149101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0.29594203546948</v>
      </c>
      <c r="D78" s="11">
        <v>0.24499982651324201</v>
      </c>
      <c r="E78" s="11">
        <v>0.35253069676433801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0.31195279104717</v>
      </c>
      <c r="D79" s="11">
        <v>0.26365402664714999</v>
      </c>
      <c r="E79" s="11">
        <v>0.36471700590205097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0.25744998788250001</v>
      </c>
      <c r="D80" s="11">
        <v>0.21387141847371399</v>
      </c>
      <c r="E80" s="11">
        <v>0.30644673055857102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0.26718151547691699</v>
      </c>
      <c r="D81" s="11">
        <v>0.22481377339275499</v>
      </c>
      <c r="E81" s="11">
        <v>0.31429647070903299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0.27233352373539299</v>
      </c>
      <c r="D82" s="11">
        <v>0.20392277231856701</v>
      </c>
      <c r="E82" s="11">
        <v>0.35350318967442201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0.296376295943517</v>
      </c>
      <c r="D83" s="11">
        <v>0.25445427341809601</v>
      </c>
      <c r="E83" s="11">
        <v>0.34203644458228599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0.25548694583039699</v>
      </c>
      <c r="D84" s="11">
        <v>0.20918589379942801</v>
      </c>
      <c r="E84" s="11">
        <v>0.30804426162403897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0.39425510788979001</v>
      </c>
      <c r="D85" s="11">
        <v>0.35947642766668297</v>
      </c>
      <c r="E85" s="11">
        <v>0.43013897216017499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0.18014373383152299</v>
      </c>
      <c r="D86" s="11">
        <v>0.13531599054025001</v>
      </c>
      <c r="E86" s="11">
        <v>0.235772789998308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0.258483060624281</v>
      </c>
      <c r="D87" s="11">
        <v>0.19682989817839699</v>
      </c>
      <c r="E87" s="11">
        <v>0.33147773524723301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0.33683205311132303</v>
      </c>
      <c r="D88" s="11">
        <v>0.28228392524269902</v>
      </c>
      <c r="E88" s="11">
        <v>0.39610357095798798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0.19329584736508601</v>
      </c>
      <c r="D89" s="27">
        <v>0.17454367235801199</v>
      </c>
      <c r="E89" s="27">
        <v>0.21354149087625099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0.20282553842492701</v>
      </c>
      <c r="D90" s="11">
        <v>0.14643194515244501</v>
      </c>
      <c r="E90" s="11">
        <v>0.27396651875300398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8.7824879173607706E-2</v>
      </c>
      <c r="D91" s="11">
        <v>5.5339394227828298E-2</v>
      </c>
      <c r="E91" s="11">
        <v>0.13662211395971699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0.105135321727913</v>
      </c>
      <c r="D92" s="11">
        <v>6.0942837166627101E-2</v>
      </c>
      <c r="E92" s="11">
        <v>0.17538856597360999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0.24587931685775699</v>
      </c>
      <c r="D93" s="11">
        <v>0.20188577208408701</v>
      </c>
      <c r="E93" s="11">
        <v>0.29590528191799098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4.3220067092740601E-2</v>
      </c>
      <c r="D94" s="11">
        <v>1.9305385675487199E-2</v>
      </c>
      <c r="E94" s="11">
        <v>9.3922062535942499E-2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0.197692796727372</v>
      </c>
      <c r="D95" s="11">
        <v>0.12757149912469701</v>
      </c>
      <c r="E95" s="11">
        <v>0.29339523463337303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0.214156164331365</v>
      </c>
      <c r="D96" s="11">
        <v>0.17976150689079601</v>
      </c>
      <c r="E96" s="11">
        <v>0.25310105281476197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0.27608304825333202</v>
      </c>
      <c r="D97" s="11">
        <v>0.22599624919055</v>
      </c>
      <c r="E97" s="11">
        <v>0.332501760112144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0.157125506143523</v>
      </c>
      <c r="D98" s="11">
        <v>0.116974403870322</v>
      </c>
      <c r="E98" s="11">
        <v>0.20781489795449201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6.8673672776278893E-2</v>
      </c>
      <c r="D99" s="11">
        <v>4.1226490262171997E-2</v>
      </c>
      <c r="E99" s="11">
        <v>0.11225476892804299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0.14408784573737499</v>
      </c>
      <c r="D100" s="11">
        <v>9.8875972049069505E-2</v>
      </c>
      <c r="E100" s="11">
        <v>0.205264079534975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0.19402738466585001</v>
      </c>
      <c r="D101" s="27">
        <v>0.17939338659500401</v>
      </c>
      <c r="E101" s="27">
        <v>0.209550309076001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5.25014479435153E-2</v>
      </c>
      <c r="D102" s="11">
        <v>3.2818030626082302E-2</v>
      </c>
      <c r="E102" s="11">
        <v>8.2977635511091594E-2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0.16358141129760101</v>
      </c>
      <c r="D103" s="11">
        <v>0.116547026254573</v>
      </c>
      <c r="E103" s="11">
        <v>0.22476799977900799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0.25707543140114703</v>
      </c>
      <c r="D104" s="11">
        <v>0.223366089053394</v>
      </c>
      <c r="E104" s="11">
        <v>0.29394656275660902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0.16450319468695199</v>
      </c>
      <c r="D105" s="11">
        <v>0.126599266832086</v>
      </c>
      <c r="E105" s="11">
        <v>0.211013798427371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0.181487523177917</v>
      </c>
      <c r="D106" s="11">
        <v>0.14913407190255901</v>
      </c>
      <c r="E106" s="11">
        <v>0.21905282377121901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0.16755074792036201</v>
      </c>
      <c r="D107" s="11">
        <v>0.121371682210556</v>
      </c>
      <c r="E107" s="11">
        <v>0.22676520641034201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6.5259141874460996E-2</v>
      </c>
      <c r="D108" s="11">
        <v>4.1131673420135899E-2</v>
      </c>
      <c r="E108" s="11">
        <v>0.102033544230481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0.153079187368691</v>
      </c>
      <c r="D109" s="11">
        <v>0.11131600901580301</v>
      </c>
      <c r="E109" s="11">
        <v>0.206863682310089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0.203161950999732</v>
      </c>
      <c r="D110" s="11">
        <v>0.174979060215737</v>
      </c>
      <c r="E110" s="11">
        <v>0.234593370069105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0.16301185442531699</v>
      </c>
      <c r="D111" s="27">
        <v>0.14184618250515599</v>
      </c>
      <c r="E111" s="27">
        <v>0.186648855288439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0.108778120200952</v>
      </c>
      <c r="D112" s="11">
        <v>6.6972687442149098E-2</v>
      </c>
      <c r="E112" s="11">
        <v>0.17187212707907501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0.15899899362647801</v>
      </c>
      <c r="D113" s="11">
        <v>0.12796485307698599</v>
      </c>
      <c r="E113" s="11">
        <v>0.19586903835505801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0.21628677866697901</v>
      </c>
      <c r="D114" s="11">
        <v>0.16301809568275899</v>
      </c>
      <c r="E114" s="11">
        <v>0.28111558309441398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0.17072099973809399</v>
      </c>
      <c r="D115" s="11">
        <v>0.108952453492974</v>
      </c>
      <c r="E115" s="11">
        <v>0.25739243921653798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0.17098609141818799</v>
      </c>
      <c r="D116" s="11">
        <v>0.12000529480644501</v>
      </c>
      <c r="E116" s="11">
        <v>0.23777274044056099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0.13615006836666299</v>
      </c>
      <c r="D117" s="11">
        <v>8.7006654347790993E-2</v>
      </c>
      <c r="E117" s="11">
        <v>0.206764662670681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0.15065433905134301</v>
      </c>
      <c r="D118" s="11">
        <v>0.11142259029426101</v>
      </c>
      <c r="E118" s="11">
        <v>0.20058138228469499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0.118957096038784</v>
      </c>
      <c r="D119" s="11">
        <v>8.1987745533536494E-2</v>
      </c>
      <c r="E119" s="11">
        <v>0.16951817188009199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0.25844348371590498</v>
      </c>
      <c r="D120" s="27">
        <v>0.24300082157223599</v>
      </c>
      <c r="E120" s="27">
        <v>0.27451164581871201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0.29511816119251</v>
      </c>
      <c r="D121" s="11">
        <v>0.24579649775224099</v>
      </c>
      <c r="E121" s="11">
        <v>0.34974723616236397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0.26351302181418401</v>
      </c>
      <c r="D122" s="11">
        <v>0.22599286430608001</v>
      </c>
      <c r="E122" s="11">
        <v>0.30480929784087302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0.25013880120503301</v>
      </c>
      <c r="D123" s="11">
        <v>0.20047578710647199</v>
      </c>
      <c r="E123" s="11">
        <v>0.30737484279483701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0.25236726735422599</v>
      </c>
      <c r="D124" s="11">
        <v>0.20720272676570101</v>
      </c>
      <c r="E124" s="11">
        <v>0.30360638352779801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0.13181231644571201</v>
      </c>
      <c r="D125" s="11">
        <v>8.7768269771312593E-2</v>
      </c>
      <c r="E125" s="11">
        <v>0.193275795146964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0.27159658851733998</v>
      </c>
      <c r="D126" s="11">
        <v>0.22266689578680399</v>
      </c>
      <c r="E126" s="11">
        <v>0.32675858747637399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0.15995464688682801</v>
      </c>
      <c r="D127" s="11">
        <v>0.125249384170178</v>
      </c>
      <c r="E127" s="11">
        <v>0.20205509982229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0.24972534847695199</v>
      </c>
      <c r="D128" s="11">
        <v>0.20602265612975401</v>
      </c>
      <c r="E128" s="11">
        <v>0.29920499226046698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0.249605049843068</v>
      </c>
      <c r="D129" s="11">
        <v>0.214320395066706</v>
      </c>
      <c r="E129" s="11">
        <v>0.288565227145403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0.24385089576264601</v>
      </c>
      <c r="D130" s="11">
        <v>0.20467688807296799</v>
      </c>
      <c r="E130" s="11">
        <v>0.28780934690382798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0.18905263053441601</v>
      </c>
      <c r="D131" s="11">
        <v>0.14259584839218001</v>
      </c>
      <c r="E131" s="11">
        <v>0.246296971395117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0.202934642903079</v>
      </c>
      <c r="D132" s="27">
        <v>0.184340050582359</v>
      </c>
      <c r="E132" s="27">
        <v>0.22289233908144299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0.177516717526256</v>
      </c>
      <c r="D133" s="11">
        <v>0.124025367083946</v>
      </c>
      <c r="E133" s="11">
        <v>0.24755861378465099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0.23882121713763399</v>
      </c>
      <c r="D134" s="11">
        <v>0.17960946947564799</v>
      </c>
      <c r="E134" s="11">
        <v>0.31017303606547297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0.27194708949604102</v>
      </c>
      <c r="D135" s="11">
        <v>0.200209048384344</v>
      </c>
      <c r="E135" s="11">
        <v>0.35788767201268301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0.23118811281705501</v>
      </c>
      <c r="D136" s="11">
        <v>0.17563037570874299</v>
      </c>
      <c r="E136" s="11">
        <v>0.297968218447829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0.139401976455961</v>
      </c>
      <c r="D137" s="11">
        <v>7.2104364295080006E-2</v>
      </c>
      <c r="E137" s="11">
        <v>0.25242376521823301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0.15670837556243999</v>
      </c>
      <c r="D138" s="11">
        <v>0.111181412857887</v>
      </c>
      <c r="E138" s="11">
        <v>0.216340248876084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0.33137994482514699</v>
      </c>
      <c r="D139" s="11">
        <v>0.26385823427176602</v>
      </c>
      <c r="E139" s="11">
        <v>0.40663590013187001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8.1568727861019097E-2</v>
      </c>
      <c r="D140" s="11">
        <v>4.9180683804306E-2</v>
      </c>
      <c r="E140" s="11">
        <v>0.13231777425186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0.21854896046665301</v>
      </c>
      <c r="D141" s="11">
        <v>0.18756051071416699</v>
      </c>
      <c r="E141" s="11">
        <v>0.25306251358679699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0.113754135965894</v>
      </c>
      <c r="D142" s="11">
        <v>6.4211512485254807E-2</v>
      </c>
      <c r="E142" s="11">
        <v>0.19361291048183099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0.140283477815487</v>
      </c>
      <c r="D143" s="11">
        <v>8.5919561428706895E-2</v>
      </c>
      <c r="E143" s="11">
        <v>0.220738499400565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0.12012833343943601</v>
      </c>
      <c r="D144" s="11">
        <v>8.2701863964195599E-2</v>
      </c>
      <c r="E144" s="11">
        <v>0.17132857896543499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0.30528271986486599</v>
      </c>
      <c r="D145" s="27">
        <v>0.27285604538554697</v>
      </c>
      <c r="E145" s="27">
        <v>0.33976239829472799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0.21649112606488399</v>
      </c>
      <c r="D146" s="11">
        <v>0.17643082277245301</v>
      </c>
      <c r="E146" s="11">
        <v>0.262745557959216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0.179656510330756</v>
      </c>
      <c r="D147" s="11">
        <v>0.132387097760578</v>
      </c>
      <c r="E147" s="11">
        <v>0.23915144445547001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0.127794653596942</v>
      </c>
      <c r="D148" s="11">
        <v>8.4815723320907199E-2</v>
      </c>
      <c r="E148" s="11">
        <v>0.18807672456423799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0.205907653025166</v>
      </c>
      <c r="D149" s="11">
        <v>0.15407113033936801</v>
      </c>
      <c r="E149" s="11">
        <v>0.26962557812302101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0.33518922754491298</v>
      </c>
      <c r="D150" s="11">
        <v>0.29192129707628001</v>
      </c>
      <c r="E150" s="11">
        <v>0.38141574825177699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0.18062405484131</v>
      </c>
      <c r="D151" s="27">
        <v>0.16011080576775599</v>
      </c>
      <c r="E151" s="27">
        <v>0.20312981899785701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0.14961134441305299</v>
      </c>
      <c r="D152" s="11">
        <v>0.108520403719203</v>
      </c>
      <c r="E152" s="11">
        <v>0.202723131485954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0.220133938308126</v>
      </c>
      <c r="D153" s="11">
        <v>0.15806353882181101</v>
      </c>
      <c r="E153" s="11">
        <v>0.297953003191264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0.21827486374975</v>
      </c>
      <c r="D154" s="11">
        <v>0.17002164037727499</v>
      </c>
      <c r="E154" s="11">
        <v>0.27567406056593002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8.2752723038223994E-2</v>
      </c>
      <c r="D155" s="11">
        <v>5.9114281243722699E-2</v>
      </c>
      <c r="E155" s="11">
        <v>0.114691403922988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0.22641488734385301</v>
      </c>
      <c r="D156" s="11">
        <v>0.188845864966208</v>
      </c>
      <c r="E156" s="11">
        <v>0.26897951488238903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0.222776383176475</v>
      </c>
      <c r="D157" s="11">
        <v>0.16551766478605501</v>
      </c>
      <c r="E157" s="11">
        <v>0.29289074042547403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0.17208570718409999</v>
      </c>
      <c r="D158" s="11">
        <v>0.102747497332683</v>
      </c>
      <c r="E158" s="11">
        <v>0.273930532511236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0.13901887147566799</v>
      </c>
      <c r="D159" s="27">
        <v>0.115775639504876</v>
      </c>
      <c r="E159" s="27">
        <v>0.16605212760843799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0.194012699648515</v>
      </c>
      <c r="D160" s="11">
        <v>0.145504191826373</v>
      </c>
      <c r="E160" s="11">
        <v>0.25388808810505697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0.113841059781587</v>
      </c>
      <c r="D161" s="11">
        <v>8.9460075191130001E-2</v>
      </c>
      <c r="E161" s="11">
        <v>0.14381720502002099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0.12595885275433599</v>
      </c>
      <c r="D162" s="27">
        <v>0.10438367707702299</v>
      </c>
      <c r="E162" s="27">
        <v>0.151240378356433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0.106193697482204</v>
      </c>
      <c r="D163" s="11">
        <v>7.7116112847366206E-2</v>
      </c>
      <c r="E163" s="11">
        <v>0.14451843451141699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0.12286543176470199</v>
      </c>
      <c r="D164" s="10">
        <v>9.9779253356698003E-2</v>
      </c>
      <c r="E164" s="10">
        <v>0.150400707135526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62</v>
      </c>
    </row>
    <row r="3" spans="1:6" x14ac:dyDescent="0.25">
      <c r="A3" s="1" t="s">
        <v>312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9.0864712131135006E-2</v>
      </c>
      <c r="D12" s="23">
        <v>8.7527692628989601E-2</v>
      </c>
      <c r="E12" s="23">
        <v>9.4315806167031904E-2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0.116462786771812</v>
      </c>
      <c r="D13" s="27">
        <v>9.6928410881797794E-2</v>
      </c>
      <c r="E13" s="27">
        <v>0.13932662547051999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0.115755210760012</v>
      </c>
      <c r="D14" s="11">
        <v>9.6445148129540095E-2</v>
      </c>
      <c r="E14" s="11">
        <v>0.138339555542593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0.113197458229227</v>
      </c>
      <c r="D15" s="27">
        <v>9.7764198111241901E-2</v>
      </c>
      <c r="E15" s="27">
        <v>0.13071407495263901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0.13662334278284399</v>
      </c>
      <c r="D16" s="11">
        <v>0.10938430420541501</v>
      </c>
      <c r="E16" s="11">
        <v>0.16935564037589601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0.10038738959471299</v>
      </c>
      <c r="D17" s="11">
        <v>8.1764469410675195E-2</v>
      </c>
      <c r="E17" s="11">
        <v>0.122685201161867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0.113243372118617</v>
      </c>
      <c r="D18" s="11">
        <v>6.2792607231516598E-2</v>
      </c>
      <c r="E18" s="11">
        <v>0.19576203112787199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9.9773625367547997E-2</v>
      </c>
      <c r="D19" s="27">
        <v>8.5792536035309994E-2</v>
      </c>
      <c r="E19" s="27">
        <v>0.1157446659585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9.6198467741433397E-2</v>
      </c>
      <c r="D20" s="11">
        <v>7.9020880186746204E-2</v>
      </c>
      <c r="E20" s="11">
        <v>0.116637224891651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0.106738353518589</v>
      </c>
      <c r="D21" s="11">
        <v>8.1991460591030699E-2</v>
      </c>
      <c r="E21" s="11">
        <v>0.13783297516565299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7.22986837563349E-2</v>
      </c>
      <c r="D22" s="11">
        <v>4.6132769505267499E-2</v>
      </c>
      <c r="E22" s="11">
        <v>0.11156968493835601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4.7106366998367802E-2</v>
      </c>
      <c r="D23" s="27">
        <v>3.25246904960384E-2</v>
      </c>
      <c r="E23" s="27">
        <v>6.7767480397054505E-2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3.2186678427946903E-2</v>
      </c>
      <c r="D24" s="11">
        <v>1.34706615851035E-2</v>
      </c>
      <c r="E24" s="11">
        <v>7.4931448369847303E-2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5.3911573579183199E-2</v>
      </c>
      <c r="D25" s="11">
        <v>3.7075095276620701E-2</v>
      </c>
      <c r="E25" s="11">
        <v>7.7776250533738406E-2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1.36184512988496E-2</v>
      </c>
      <c r="D26" s="11">
        <v>5.0621602680959096E-3</v>
      </c>
      <c r="E26" s="11">
        <v>3.6112052419548499E-2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0.100381342111451</v>
      </c>
      <c r="D27" s="27">
        <v>8.3701627990739796E-2</v>
      </c>
      <c r="E27" s="27">
        <v>0.119949803776063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9.9740454266660603E-2</v>
      </c>
      <c r="D28" s="11">
        <v>6.9334537844681104E-2</v>
      </c>
      <c r="E28" s="11">
        <v>0.14145386636238799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2.3035818810354401E-2</v>
      </c>
      <c r="D29" s="11">
        <v>1.0416317081816499E-2</v>
      </c>
      <c r="E29" s="11">
        <v>5.01689181862452E-2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9.0599756812852705E-2</v>
      </c>
      <c r="D30" s="11">
        <v>6.8754311750817199E-2</v>
      </c>
      <c r="E30" s="11">
        <v>0.118502942609733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5.9307591337182101E-2</v>
      </c>
      <c r="D31" s="11">
        <v>3.4295031847772897E-2</v>
      </c>
      <c r="E31" s="11">
        <v>0.100661153390603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0.15260784191760601</v>
      </c>
      <c r="D32" s="11">
        <v>0.11500698131705001</v>
      </c>
      <c r="E32" s="11">
        <v>0.199727679719478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8.8872855231749107E-2</v>
      </c>
      <c r="D33" s="27">
        <v>7.9053151116657394E-2</v>
      </c>
      <c r="E33" s="27">
        <v>9.9780172293932698E-2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8.2300087202696104E-2</v>
      </c>
      <c r="D34" s="11">
        <v>5.6583640834724197E-2</v>
      </c>
      <c r="E34" s="11">
        <v>0.118239447107886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6.6208674710586404E-2</v>
      </c>
      <c r="D35" s="11">
        <v>4.3457806148691602E-2</v>
      </c>
      <c r="E35" s="11">
        <v>9.9629450272768302E-2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5.9530194908817897E-2</v>
      </c>
      <c r="D36" s="11">
        <v>3.71782916887183E-2</v>
      </c>
      <c r="E36" s="11">
        <v>9.4008174253396304E-2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4.6467622313967498E-2</v>
      </c>
      <c r="D37" s="11">
        <v>2.56743567098329E-2</v>
      </c>
      <c r="E37" s="11">
        <v>8.2672136317563594E-2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5.2020710146499602E-2</v>
      </c>
      <c r="D38" s="11">
        <v>3.4026724782878201E-2</v>
      </c>
      <c r="E38" s="11">
        <v>7.8754469554846704E-2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0.12755869274871101</v>
      </c>
      <c r="D39" s="11">
        <v>9.3599428324425998E-2</v>
      </c>
      <c r="E39" s="11">
        <v>0.17150753908151001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0.108469832209544</v>
      </c>
      <c r="D40" s="11">
        <v>8.6094784775153699E-2</v>
      </c>
      <c r="E40" s="11">
        <v>0.13579585278074199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8.0416649291022907E-2</v>
      </c>
      <c r="D41" s="11">
        <v>4.6898689222747203E-2</v>
      </c>
      <c r="E41" s="11">
        <v>0.134508818217633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7.2883588437527999E-2</v>
      </c>
      <c r="D42" s="11">
        <v>4.8593796305445303E-2</v>
      </c>
      <c r="E42" s="11">
        <v>0.107937285959101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0.10008340654612299</v>
      </c>
      <c r="D43" s="11">
        <v>7.3068938497530794E-2</v>
      </c>
      <c r="E43" s="11">
        <v>0.13562411520909801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7.6176572605890294E-2</v>
      </c>
      <c r="D44" s="11">
        <v>5.5876118736608402E-2</v>
      </c>
      <c r="E44" s="11">
        <v>0.103047425673312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7.7491619017369603E-2</v>
      </c>
      <c r="D45" s="11">
        <v>6.1018449377575702E-2</v>
      </c>
      <c r="E45" s="11">
        <v>9.7948146847137901E-2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9.9525036180097004E-2</v>
      </c>
      <c r="D46" s="27">
        <v>9.3670030465876797E-2</v>
      </c>
      <c r="E46" s="27">
        <v>0.10570333591860701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7.7854609870030303E-2</v>
      </c>
      <c r="D47" s="11">
        <v>5.147864333675E-2</v>
      </c>
      <c r="E47" s="11">
        <v>0.11609073797587401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0.133216238861498</v>
      </c>
      <c r="D48" s="11">
        <v>9.6075906445314205E-2</v>
      </c>
      <c r="E48" s="11">
        <v>0.181825987822579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0.17006001929158801</v>
      </c>
      <c r="D49" s="11">
        <v>0.113477935398236</v>
      </c>
      <c r="E49" s="11">
        <v>0.24699452761655599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0.103463396809733</v>
      </c>
      <c r="D50" s="11">
        <v>7.7564879720649904E-2</v>
      </c>
      <c r="E50" s="11">
        <v>0.13672754195555001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0.14079604999807899</v>
      </c>
      <c r="D51" s="11">
        <v>0.108442287015143</v>
      </c>
      <c r="E51" s="11">
        <v>0.18084458587888499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9.6850390348519305E-2</v>
      </c>
      <c r="D52" s="11">
        <v>6.3677841039147504E-2</v>
      </c>
      <c r="E52" s="11">
        <v>0.14463454439287399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9.5428425657279298E-2</v>
      </c>
      <c r="D53" s="11">
        <v>6.3223797306422302E-2</v>
      </c>
      <c r="E53" s="11">
        <v>0.14155840808797801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8.2755893517358195E-2</v>
      </c>
      <c r="D54" s="11">
        <v>4.3412673064384802E-2</v>
      </c>
      <c r="E54" s="11">
        <v>0.15208560445618599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0.13467763050005599</v>
      </c>
      <c r="D55" s="11">
        <v>9.2949707682996693E-2</v>
      </c>
      <c r="E55" s="11">
        <v>0.19118991110997599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0.100716197774847</v>
      </c>
      <c r="D56" s="11">
        <v>7.09737026473619E-2</v>
      </c>
      <c r="E56" s="11">
        <v>0.14103059606552101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9.0247064382450295E-2</v>
      </c>
      <c r="D57" s="11">
        <v>6.4256586580387007E-2</v>
      </c>
      <c r="E57" s="11">
        <v>0.12534200411824301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0.102004880165371</v>
      </c>
      <c r="D58" s="11">
        <v>7.1566046307776104E-2</v>
      </c>
      <c r="E58" s="11">
        <v>0.14339062553617801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9.8888086555542404E-2</v>
      </c>
      <c r="D59" s="11">
        <v>6.0323544594435299E-2</v>
      </c>
      <c r="E59" s="11">
        <v>0.157962319759689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8.01766592726324E-2</v>
      </c>
      <c r="D60" s="11">
        <v>4.6404410637265699E-2</v>
      </c>
      <c r="E60" s="11">
        <v>0.135046893048031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0.11094378785940399</v>
      </c>
      <c r="D61" s="11">
        <v>7.5223278853261494E-2</v>
      </c>
      <c r="E61" s="11">
        <v>0.16067935272252901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4.8926521274125702E-2</v>
      </c>
      <c r="D62" s="11">
        <v>3.2442330215460502E-2</v>
      </c>
      <c r="E62" s="11">
        <v>7.3153196772099305E-2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9.9644087534181802E-2</v>
      </c>
      <c r="D63" s="11">
        <v>5.7844425476670097E-2</v>
      </c>
      <c r="E63" s="11">
        <v>0.166317012981028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0.164882582553558</v>
      </c>
      <c r="D64" s="11">
        <v>0.122021108205599</v>
      </c>
      <c r="E64" s="11">
        <v>0.21904352472873001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0.116107890252615</v>
      </c>
      <c r="D65" s="11">
        <v>7.7000365588096503E-2</v>
      </c>
      <c r="E65" s="11">
        <v>0.171389472421829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0.160662968041585</v>
      </c>
      <c r="D66" s="11">
        <v>0.122109608871972</v>
      </c>
      <c r="E66" s="11">
        <v>0.20849776455333399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0.104205143403413</v>
      </c>
      <c r="D67" s="11">
        <v>7.7464209527312394E-2</v>
      </c>
      <c r="E67" s="11">
        <v>0.138788403942396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7.0819503014938598E-2</v>
      </c>
      <c r="D68" s="11">
        <v>4.4370933225148797E-2</v>
      </c>
      <c r="E68" s="11">
        <v>0.11119900431672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0.104274678807095</v>
      </c>
      <c r="D69" s="11">
        <v>7.3359088892493401E-2</v>
      </c>
      <c r="E69" s="11">
        <v>0.14616388576124401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8.9567904046277E-2</v>
      </c>
      <c r="D70" s="11">
        <v>5.7278961789075898E-2</v>
      </c>
      <c r="E70" s="11">
        <v>0.13740559089239399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9.38818287512386E-2</v>
      </c>
      <c r="D71" s="11">
        <v>6.5276532136671797E-2</v>
      </c>
      <c r="E71" s="11">
        <v>0.13323566855397601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9.6072448950179606E-2</v>
      </c>
      <c r="D72" s="11">
        <v>6.7188107269871594E-2</v>
      </c>
      <c r="E72" s="11">
        <v>0.135569562191032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0.10804676970893901</v>
      </c>
      <c r="D73" s="11">
        <v>7.2827384761434494E-2</v>
      </c>
      <c r="E73" s="11">
        <v>0.15740672373489001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5.7112470685772E-2</v>
      </c>
      <c r="D74" s="11">
        <v>3.7953044401054702E-2</v>
      </c>
      <c r="E74" s="11">
        <v>8.5088496892338605E-2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0.11678228916675901</v>
      </c>
      <c r="D75" s="11">
        <v>7.6634331231695996E-2</v>
      </c>
      <c r="E75" s="11">
        <v>0.173999861046717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5.5894613932190897E-2</v>
      </c>
      <c r="D76" s="11">
        <v>3.89891408439344E-2</v>
      </c>
      <c r="E76" s="11">
        <v>7.9523638240351205E-2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5.8351159242541903E-2</v>
      </c>
      <c r="D77" s="11">
        <v>3.79295328307225E-2</v>
      </c>
      <c r="E77" s="11">
        <v>8.8753648809186902E-2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0.109119725923571</v>
      </c>
      <c r="D78" s="11">
        <v>7.7692891104247E-2</v>
      </c>
      <c r="E78" s="11">
        <v>0.15117509026252501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0.146467764339856</v>
      </c>
      <c r="D79" s="11">
        <v>0.11208347111634499</v>
      </c>
      <c r="E79" s="11">
        <v>0.18915317601037901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0.11219196203396101</v>
      </c>
      <c r="D80" s="11">
        <v>7.5879281935396198E-2</v>
      </c>
      <c r="E80" s="11">
        <v>0.162820605618962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0.11786940749822</v>
      </c>
      <c r="D81" s="11">
        <v>8.8203877992755697E-2</v>
      </c>
      <c r="E81" s="11">
        <v>0.15580738628229099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0.12587373489187201</v>
      </c>
      <c r="D82" s="11">
        <v>7.6084041463083701E-2</v>
      </c>
      <c r="E82" s="11">
        <v>0.201152218300406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7.8703974377814997E-2</v>
      </c>
      <c r="D83" s="11">
        <v>5.6571456741755302E-2</v>
      </c>
      <c r="E83" s="11">
        <v>0.108499597114206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6.5537095468175599E-2</v>
      </c>
      <c r="D84" s="11">
        <v>4.2222400213516198E-2</v>
      </c>
      <c r="E84" s="11">
        <v>0.100376655807338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0.133585247350759</v>
      </c>
      <c r="D85" s="11">
        <v>0.11086019774783799</v>
      </c>
      <c r="E85" s="11">
        <v>0.160129717806858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6.9834970967424997E-2</v>
      </c>
      <c r="D86" s="11">
        <v>4.2790634050955699E-2</v>
      </c>
      <c r="E86" s="11">
        <v>0.11197230692924599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5.72347667325004E-2</v>
      </c>
      <c r="D87" s="11">
        <v>3.07094941628769E-2</v>
      </c>
      <c r="E87" s="11">
        <v>0.10420802836609799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7.2135448787604306E-2</v>
      </c>
      <c r="D88" s="11">
        <v>4.8393419499288298E-2</v>
      </c>
      <c r="E88" s="11">
        <v>0.106225196575731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6.8109943996832595E-2</v>
      </c>
      <c r="D89" s="27">
        <v>5.7620799333403201E-2</v>
      </c>
      <c r="E89" s="27">
        <v>8.0345712232700095E-2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4.5972491537456403E-2</v>
      </c>
      <c r="D90" s="11">
        <v>2.8155684158469599E-2</v>
      </c>
      <c r="E90" s="11">
        <v>7.4202874659687598E-2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5.0008420209411899E-3</v>
      </c>
      <c r="D91" s="11">
        <v>6.1789835269721797E-4</v>
      </c>
      <c r="E91" s="11">
        <v>3.9252266808464602E-2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0.104263985681198</v>
      </c>
      <c r="D92" s="11">
        <v>6.5501376918388296E-2</v>
      </c>
      <c r="E92" s="11">
        <v>0.16198931398722599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6.6330684514503593E-2</v>
      </c>
      <c r="D93" s="11">
        <v>4.2916016788103001E-2</v>
      </c>
      <c r="E93" s="11">
        <v>0.101169840247302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5.0223733372419199E-2</v>
      </c>
      <c r="D94" s="11">
        <v>2.3720159501111102E-2</v>
      </c>
      <c r="E94" s="11">
        <v>0.103210224786386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2.5184084715115001E-2</v>
      </c>
      <c r="D95" s="11">
        <v>8.2741102440592601E-3</v>
      </c>
      <c r="E95" s="11">
        <v>7.4072097141797799E-2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8.8511470795804695E-2</v>
      </c>
      <c r="D96" s="11">
        <v>6.8283431148090407E-2</v>
      </c>
      <c r="E96" s="11">
        <v>0.113998616999027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7.4700061198596707E-2</v>
      </c>
      <c r="D97" s="11">
        <v>4.8183690626525201E-2</v>
      </c>
      <c r="E97" s="11">
        <v>0.114060202892768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8.7828459134027207E-3</v>
      </c>
      <c r="D98" s="11">
        <v>3.3057435901155999E-3</v>
      </c>
      <c r="E98" s="11">
        <v>2.31241133202491E-2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3.8789375294129298E-2</v>
      </c>
      <c r="D99" s="11">
        <v>1.7037312844816299E-2</v>
      </c>
      <c r="E99" s="11">
        <v>8.5886427259674297E-2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6.4836507083744596E-2</v>
      </c>
      <c r="D100" s="11">
        <v>3.5711274074698998E-2</v>
      </c>
      <c r="E100" s="11">
        <v>0.114885526380147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7.8386909330922794E-2</v>
      </c>
      <c r="D101" s="27">
        <v>6.8843321976410202E-2</v>
      </c>
      <c r="E101" s="27">
        <v>8.9126868552046407E-2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1.11427374907436E-2</v>
      </c>
      <c r="D102" s="11">
        <v>3.9914778674658199E-3</v>
      </c>
      <c r="E102" s="11">
        <v>3.0711359062215001E-2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2.8214682343724502E-2</v>
      </c>
      <c r="D103" s="11">
        <v>1.3258321273289801E-2</v>
      </c>
      <c r="E103" s="11">
        <v>5.9033529089224997E-2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0.11260412513919001</v>
      </c>
      <c r="D104" s="11">
        <v>9.1745514841171702E-2</v>
      </c>
      <c r="E104" s="11">
        <v>0.13748714019583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7.3488753297556803E-2</v>
      </c>
      <c r="D105" s="11">
        <v>5.3175139778840599E-2</v>
      </c>
      <c r="E105" s="11">
        <v>0.100736810718541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6.4937879812447294E-2</v>
      </c>
      <c r="D106" s="11">
        <v>4.0227280043126298E-2</v>
      </c>
      <c r="E106" s="11">
        <v>0.103195507303283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4.1051401263275999E-2</v>
      </c>
      <c r="D107" s="11">
        <v>2.5956758242776601E-2</v>
      </c>
      <c r="E107" s="11">
        <v>6.4344173395168694E-2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3.68421059144277E-2</v>
      </c>
      <c r="D108" s="11">
        <v>1.3531632650284399E-2</v>
      </c>
      <c r="E108" s="11">
        <v>9.6385172588559595E-2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2.3518252051418401E-2</v>
      </c>
      <c r="D109" s="11">
        <v>1.10681632400678E-2</v>
      </c>
      <c r="E109" s="11">
        <v>4.9275097600242998E-2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9.8352211419048902E-2</v>
      </c>
      <c r="D110" s="11">
        <v>7.7831130766885095E-2</v>
      </c>
      <c r="E110" s="11">
        <v>0.12355895833531499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7.6066189759202998E-2</v>
      </c>
      <c r="D111" s="27">
        <v>6.2263142693605202E-2</v>
      </c>
      <c r="E111" s="27">
        <v>9.2626962740558497E-2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4.8052820136348602E-2</v>
      </c>
      <c r="D112" s="11">
        <v>2.5774513409532001E-2</v>
      </c>
      <c r="E112" s="11">
        <v>8.7851027127616804E-2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8.4036874090907501E-2</v>
      </c>
      <c r="D113" s="11">
        <v>6.3036320980005695E-2</v>
      </c>
      <c r="E113" s="11">
        <v>0.111203403330722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0.10565522904788199</v>
      </c>
      <c r="D114" s="11">
        <v>7.2310886427862403E-2</v>
      </c>
      <c r="E114" s="11">
        <v>0.15185850904662701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7.8345239039405198E-2</v>
      </c>
      <c r="D115" s="11">
        <v>3.58861044644707E-2</v>
      </c>
      <c r="E115" s="11">
        <v>0.16256962781643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3.6057252760021398E-2</v>
      </c>
      <c r="D116" s="11">
        <v>1.34369536566704E-2</v>
      </c>
      <c r="E116" s="11">
        <v>9.3161556544920393E-2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1.5896259934271999E-2</v>
      </c>
      <c r="D117" s="11">
        <v>3.5652782304236999E-3</v>
      </c>
      <c r="E117" s="11">
        <v>6.7966527461591805E-2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6.2659701057820705E-2</v>
      </c>
      <c r="D118" s="11">
        <v>4.0496477028280603E-2</v>
      </c>
      <c r="E118" s="11">
        <v>9.5742249875729601E-2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4.96572373768518E-2</v>
      </c>
      <c r="D119" s="11">
        <v>2.02728538469014E-2</v>
      </c>
      <c r="E119" s="11">
        <v>0.1165652965851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9.2292743777216399E-2</v>
      </c>
      <c r="D120" s="27">
        <v>8.3211908035531704E-2</v>
      </c>
      <c r="E120" s="27">
        <v>0.10225403306016299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9.9074976806888204E-2</v>
      </c>
      <c r="D121" s="11">
        <v>6.8411338650501696E-2</v>
      </c>
      <c r="E121" s="11">
        <v>0.141396712398171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8.7381626759724398E-2</v>
      </c>
      <c r="D122" s="11">
        <v>6.8450081107642197E-2</v>
      </c>
      <c r="E122" s="11">
        <v>0.11092567254044799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0.10623032165025401</v>
      </c>
      <c r="D123" s="11">
        <v>7.9239856828083696E-2</v>
      </c>
      <c r="E123" s="11">
        <v>0.141006314096422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9.3250586869764396E-2</v>
      </c>
      <c r="D124" s="11">
        <v>6.8813403512030205E-2</v>
      </c>
      <c r="E124" s="11">
        <v>0.12519916880640999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3.8667967648083702E-2</v>
      </c>
      <c r="D125" s="11">
        <v>2.0001005303510101E-2</v>
      </c>
      <c r="E125" s="11">
        <v>7.3451054833895205E-2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7.5319830142080907E-2</v>
      </c>
      <c r="D126" s="11">
        <v>5.4162286259939102E-2</v>
      </c>
      <c r="E126" s="11">
        <v>0.10383487689646199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8.6060896251972496E-2</v>
      </c>
      <c r="D127" s="11">
        <v>6.3483162613456295E-2</v>
      </c>
      <c r="E127" s="11">
        <v>0.115676564093592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8.6048093288388097E-2</v>
      </c>
      <c r="D128" s="11">
        <v>6.2168655956690598E-2</v>
      </c>
      <c r="E128" s="11">
        <v>0.117946248761199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8.8835598183335904E-2</v>
      </c>
      <c r="D129" s="11">
        <v>6.5494764242052694E-2</v>
      </c>
      <c r="E129" s="11">
        <v>0.11943149726298399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0.111289604862983</v>
      </c>
      <c r="D130" s="11">
        <v>8.0394742648188799E-2</v>
      </c>
      <c r="E130" s="11">
        <v>0.15209343684579199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7.0382438322871305E-2</v>
      </c>
      <c r="D131" s="11">
        <v>4.7570909929090598E-2</v>
      </c>
      <c r="E131" s="11">
        <v>0.10295031267400501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8.1444954284714099E-2</v>
      </c>
      <c r="D132" s="27">
        <v>6.9495172034540906E-2</v>
      </c>
      <c r="E132" s="27">
        <v>9.5239205385883402E-2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7.6514423512254806E-2</v>
      </c>
      <c r="D133" s="11">
        <v>4.1771341990490603E-2</v>
      </c>
      <c r="E133" s="11">
        <v>0.13605194255672501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9.8921362394919304E-2</v>
      </c>
      <c r="D134" s="11">
        <v>6.1059085930290802E-2</v>
      </c>
      <c r="E134" s="11">
        <v>0.156352181070635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0.113823538866896</v>
      </c>
      <c r="D135" s="11">
        <v>7.6887663443223703E-2</v>
      </c>
      <c r="E135" s="11">
        <v>0.165325163402708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8.6315751807826496E-2</v>
      </c>
      <c r="D136" s="11">
        <v>5.6287998368121199E-2</v>
      </c>
      <c r="E136" s="11">
        <v>0.13015305203778199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6.48880751852733E-2</v>
      </c>
      <c r="D137" s="11">
        <v>3.4115649042021703E-2</v>
      </c>
      <c r="E137" s="11">
        <v>0.119969733302661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6.7879908350106599E-2</v>
      </c>
      <c r="D138" s="11">
        <v>3.8681699495742697E-2</v>
      </c>
      <c r="E138" s="11">
        <v>0.11644811840503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0.105859086323372</v>
      </c>
      <c r="D139" s="11">
        <v>6.2624270649177194E-2</v>
      </c>
      <c r="E139" s="11">
        <v>0.173420357101741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3.7382602627986303E-2</v>
      </c>
      <c r="D140" s="11">
        <v>1.82018218361155E-2</v>
      </c>
      <c r="E140" s="11">
        <v>7.5227066825477307E-2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8.8275118953069304E-2</v>
      </c>
      <c r="D141" s="11">
        <v>6.7804899156596696E-2</v>
      </c>
      <c r="E141" s="11">
        <v>0.114168401130311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4.1965425335902501E-2</v>
      </c>
      <c r="D142" s="11">
        <v>2.1568668798032899E-2</v>
      </c>
      <c r="E142" s="11">
        <v>8.0072180488575895E-2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4.07297255127528E-2</v>
      </c>
      <c r="D143" s="11">
        <v>2.1108096117320101E-2</v>
      </c>
      <c r="E143" s="11">
        <v>7.7153582537414805E-2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7.8397341670370893E-2</v>
      </c>
      <c r="D144" s="11">
        <v>4.5809411418288197E-2</v>
      </c>
      <c r="E144" s="11">
        <v>0.130985356749729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7.7336703031857204E-2</v>
      </c>
      <c r="D145" s="27">
        <v>6.1970697061996802E-2</v>
      </c>
      <c r="E145" s="27">
        <v>9.6122371875344906E-2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4.4628178605670102E-2</v>
      </c>
      <c r="D146" s="11">
        <v>2.6949119857568801E-2</v>
      </c>
      <c r="E146" s="11">
        <v>7.3034491256504006E-2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6.7662461059926293E-2</v>
      </c>
      <c r="D147" s="11">
        <v>4.5578292518841802E-2</v>
      </c>
      <c r="E147" s="11">
        <v>9.9333452123254007E-2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2.9643662649738899E-2</v>
      </c>
      <c r="D148" s="11">
        <v>1.4956004513868301E-2</v>
      </c>
      <c r="E148" s="11">
        <v>5.7907500306401398E-2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5.7752604092201197E-2</v>
      </c>
      <c r="D149" s="11">
        <v>3.6914342417954597E-2</v>
      </c>
      <c r="E149" s="11">
        <v>8.9263848398725004E-2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8.8604251653625704E-2</v>
      </c>
      <c r="D150" s="11">
        <v>6.7288988378141706E-2</v>
      </c>
      <c r="E150" s="11">
        <v>0.115833054080398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7.1621159909940293E-2</v>
      </c>
      <c r="D151" s="27">
        <v>5.84622389804356E-2</v>
      </c>
      <c r="E151" s="27">
        <v>8.7466794151242699E-2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3.3549461589385397E-2</v>
      </c>
      <c r="D152" s="11">
        <v>1.75538453595167E-2</v>
      </c>
      <c r="E152" s="11">
        <v>6.3183389022739594E-2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4.2281473063113903E-2</v>
      </c>
      <c r="D153" s="11">
        <v>1.9516483246105901E-2</v>
      </c>
      <c r="E153" s="11">
        <v>8.9185286687677001E-2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5.6398749744950398E-2</v>
      </c>
      <c r="D154" s="11">
        <v>2.8894526565733498E-2</v>
      </c>
      <c r="E154" s="11">
        <v>0.107193863357306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3.8450201849136202E-2</v>
      </c>
      <c r="D155" s="11">
        <v>2.4603226035570001E-2</v>
      </c>
      <c r="E155" s="11">
        <v>5.9614107907002903E-2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0.10134793385937101</v>
      </c>
      <c r="D156" s="11">
        <v>7.5343826746423204E-2</v>
      </c>
      <c r="E156" s="11">
        <v>0.13501655938867099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8.4969770001457598E-2</v>
      </c>
      <c r="D157" s="11">
        <v>5.7394533504952501E-2</v>
      </c>
      <c r="E157" s="11">
        <v>0.12404999327761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5.4482470234460602E-2</v>
      </c>
      <c r="D158" s="11">
        <v>2.60877634601938E-2</v>
      </c>
      <c r="E158" s="11">
        <v>0.110283158633784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2.7961534698442599E-2</v>
      </c>
      <c r="D159" s="27">
        <v>1.8826978414824998E-2</v>
      </c>
      <c r="E159" s="27">
        <v>4.1341297182927103E-2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3.9051739573048097E-2</v>
      </c>
      <c r="D160" s="11">
        <v>2.1816277190920299E-2</v>
      </c>
      <c r="E160" s="11">
        <v>6.8943981415902397E-2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2.3196388752733201E-2</v>
      </c>
      <c r="D161" s="11">
        <v>1.31018280000184E-2</v>
      </c>
      <c r="E161" s="11">
        <v>4.07473799536291E-2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2.07162505369646E-2</v>
      </c>
      <c r="D162" s="27">
        <v>1.4204244480693899E-2</v>
      </c>
      <c r="E162" s="27">
        <v>3.0122492617166902E-2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1.6036092144130501E-2</v>
      </c>
      <c r="D163" s="11">
        <v>7.9489398330521693E-3</v>
      </c>
      <c r="E163" s="11">
        <v>3.2084909992034401E-2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2.1568489483580099E-2</v>
      </c>
      <c r="D164" s="10">
        <v>1.41633660101005E-2</v>
      </c>
      <c r="E164" s="10">
        <v>3.2716792754000898E-2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63</v>
      </c>
    </row>
    <row r="3" spans="1:6" x14ac:dyDescent="0.25">
      <c r="A3" s="1" t="s">
        <v>313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8.1328217090608695E-2</v>
      </c>
      <c r="D12" s="23">
        <v>7.8135748259049703E-2</v>
      </c>
      <c r="E12" s="23">
        <v>8.4639147857684394E-2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9.7382460629564696E-2</v>
      </c>
      <c r="D13" s="27">
        <v>8.1655959774951895E-2</v>
      </c>
      <c r="E13" s="27">
        <v>0.115756020225404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9.6858158919872997E-2</v>
      </c>
      <c r="D14" s="11">
        <v>8.1277123969683798E-2</v>
      </c>
      <c r="E14" s="11">
        <v>0.11505206470351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9.3602610434037004E-2</v>
      </c>
      <c r="D15" s="27">
        <v>7.9312756810517193E-2</v>
      </c>
      <c r="E15" s="27">
        <v>0.110159030867844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0.10395496796715099</v>
      </c>
      <c r="D16" s="11">
        <v>8.1957816795213301E-2</v>
      </c>
      <c r="E16" s="11">
        <v>0.13101351624263599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8.7960931287654906E-2</v>
      </c>
      <c r="D17" s="11">
        <v>6.9545538670939794E-2</v>
      </c>
      <c r="E17" s="11">
        <v>0.11067263630091401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7.7239097545196506E-2</v>
      </c>
      <c r="D18" s="11">
        <v>4.3900154788871201E-2</v>
      </c>
      <c r="E18" s="11">
        <v>0.132390680973236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8.0940084011934602E-2</v>
      </c>
      <c r="D19" s="27">
        <v>6.6909028728074194E-2</v>
      </c>
      <c r="E19" s="27">
        <v>9.7605715403540197E-2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7.2045242570246595E-2</v>
      </c>
      <c r="D20" s="11">
        <v>5.4979834148127397E-2</v>
      </c>
      <c r="E20" s="11">
        <v>9.3881429214603407E-2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0.10638566872329799</v>
      </c>
      <c r="D21" s="11">
        <v>8.0114367178925297E-2</v>
      </c>
      <c r="E21" s="11">
        <v>0.13996115064238501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4.8115958563700101E-2</v>
      </c>
      <c r="D22" s="11">
        <v>3.1543365808150002E-2</v>
      </c>
      <c r="E22" s="11">
        <v>7.2741641259655196E-2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7.4859909061084196E-2</v>
      </c>
      <c r="D23" s="27">
        <v>5.7988591051964099E-2</v>
      </c>
      <c r="E23" s="27">
        <v>9.6138848042010006E-2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3.2284166172003199E-2</v>
      </c>
      <c r="D24" s="11">
        <v>1.27621202079922E-2</v>
      </c>
      <c r="E24" s="11">
        <v>7.9270986391258194E-2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7.5973179964643603E-2</v>
      </c>
      <c r="D25" s="11">
        <v>5.6403962590351901E-2</v>
      </c>
      <c r="E25" s="11">
        <v>0.101600837270429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7.3916482320240201E-2</v>
      </c>
      <c r="D26" s="11">
        <v>4.94182527000167E-2</v>
      </c>
      <c r="E26" s="11">
        <v>0.109164599060688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4.1864167186738299E-2</v>
      </c>
      <c r="D27" s="27">
        <v>3.2360682395968801E-2</v>
      </c>
      <c r="E27" s="27">
        <v>5.4002818299666702E-2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3.9274553052779097E-2</v>
      </c>
      <c r="D28" s="11">
        <v>2.3853007791787801E-2</v>
      </c>
      <c r="E28" s="11">
        <v>6.4012671763746504E-2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5.7846571550201203E-2</v>
      </c>
      <c r="D29" s="11">
        <v>3.4977470465416799E-2</v>
      </c>
      <c r="E29" s="11">
        <v>9.4208340624620801E-2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4.0486428159869303E-2</v>
      </c>
      <c r="D30" s="11">
        <v>2.5891591855827401E-2</v>
      </c>
      <c r="E30" s="11">
        <v>6.2778030042491606E-2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3.5645675821539102E-2</v>
      </c>
      <c r="D31" s="11">
        <v>1.7397451707583E-2</v>
      </c>
      <c r="E31" s="11">
        <v>7.1639009336286502E-2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4.5913101913401998E-2</v>
      </c>
      <c r="D32" s="11">
        <v>2.8495575917663201E-2</v>
      </c>
      <c r="E32" s="11">
        <v>7.3174962279770203E-2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7.83223379763585E-2</v>
      </c>
      <c r="D33" s="27">
        <v>6.8969887908821498E-2</v>
      </c>
      <c r="E33" s="27">
        <v>8.8822008716929898E-2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4.8432087761484E-2</v>
      </c>
      <c r="D34" s="11">
        <v>3.1185188865313299E-2</v>
      </c>
      <c r="E34" s="11">
        <v>7.4484021311082005E-2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4.5311150913242601E-2</v>
      </c>
      <c r="D35" s="11">
        <v>2.9475852439108802E-2</v>
      </c>
      <c r="E35" s="11">
        <v>6.9048391422636496E-2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4.5559302815431003E-2</v>
      </c>
      <c r="D36" s="11">
        <v>2.54429258720585E-2</v>
      </c>
      <c r="E36" s="11">
        <v>8.0270604467085296E-2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1.9842885819066999E-2</v>
      </c>
      <c r="D37" s="11">
        <v>9.5289873758841303E-3</v>
      </c>
      <c r="E37" s="11">
        <v>4.0859723234829198E-2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5.15591138227426E-2</v>
      </c>
      <c r="D38" s="11">
        <v>3.57463069960764E-2</v>
      </c>
      <c r="E38" s="11">
        <v>7.3831310660210203E-2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7.5401422882490396E-2</v>
      </c>
      <c r="D39" s="11">
        <v>5.1170831248109401E-2</v>
      </c>
      <c r="E39" s="11">
        <v>0.109778271172445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4.4180397899517103E-2</v>
      </c>
      <c r="D40" s="11">
        <v>3.1463696447379001E-2</v>
      </c>
      <c r="E40" s="11">
        <v>6.1709344313748103E-2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0.11388573225547199</v>
      </c>
      <c r="D41" s="11">
        <v>7.9276328046236702E-2</v>
      </c>
      <c r="E41" s="11">
        <v>0.16096300508356901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7.6015524450924604E-2</v>
      </c>
      <c r="D42" s="11">
        <v>5.5307499798022401E-2</v>
      </c>
      <c r="E42" s="11">
        <v>0.103626470767459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9.17043671606525E-2</v>
      </c>
      <c r="D43" s="11">
        <v>7.0296464207545803E-2</v>
      </c>
      <c r="E43" s="11">
        <v>0.118798706402271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7.0608412203641197E-2</v>
      </c>
      <c r="D44" s="11">
        <v>5.24882676367611E-2</v>
      </c>
      <c r="E44" s="11">
        <v>9.4361069908598605E-2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8.5547135057360696E-2</v>
      </c>
      <c r="D45" s="11">
        <v>6.5414942444876098E-2</v>
      </c>
      <c r="E45" s="11">
        <v>0.11113843720447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0.10309919095860499</v>
      </c>
      <c r="D46" s="27">
        <v>9.7267819946118494E-2</v>
      </c>
      <c r="E46" s="27">
        <v>0.10923785808228199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6.1676176391145303E-2</v>
      </c>
      <c r="D47" s="11">
        <v>3.5182559851787601E-2</v>
      </c>
      <c r="E47" s="11">
        <v>0.10592992543398699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0.10309564809928</v>
      </c>
      <c r="D48" s="11">
        <v>7.46932010878196E-2</v>
      </c>
      <c r="E48" s="11">
        <v>0.140656520762588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0.15079823183381</v>
      </c>
      <c r="D49" s="11">
        <v>9.0295406980455906E-2</v>
      </c>
      <c r="E49" s="11">
        <v>0.241096962042399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0.11258559824584299</v>
      </c>
      <c r="D50" s="11">
        <v>7.7254694560711698E-2</v>
      </c>
      <c r="E50" s="11">
        <v>0.161250781371472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0.123387464714483</v>
      </c>
      <c r="D51" s="11">
        <v>9.7763677015620706E-2</v>
      </c>
      <c r="E51" s="11">
        <v>0.15457660651038899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0.166320473443303</v>
      </c>
      <c r="D52" s="11">
        <v>0.119166958954495</v>
      </c>
      <c r="E52" s="11">
        <v>0.227317135338575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0.13196541867711301</v>
      </c>
      <c r="D53" s="11">
        <v>9.4854033499153695E-2</v>
      </c>
      <c r="E53" s="11">
        <v>0.18069790181745499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7.7811060120148906E-2</v>
      </c>
      <c r="D54" s="11">
        <v>4.2786014820773301E-2</v>
      </c>
      <c r="E54" s="11">
        <v>0.13739256760601201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0.13588546100037999</v>
      </c>
      <c r="D55" s="11">
        <v>9.0548610127714702E-2</v>
      </c>
      <c r="E55" s="11">
        <v>0.19895614418643501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0.12027625224478999</v>
      </c>
      <c r="D56" s="11">
        <v>7.4191907702284093E-2</v>
      </c>
      <c r="E56" s="11">
        <v>0.189137905762081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8.3267977750861102E-2</v>
      </c>
      <c r="D57" s="11">
        <v>5.97244907213028E-2</v>
      </c>
      <c r="E57" s="11">
        <v>0.114957667763842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9.7227738982212403E-2</v>
      </c>
      <c r="D58" s="11">
        <v>6.4990902776739606E-2</v>
      </c>
      <c r="E58" s="11">
        <v>0.143009033340321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0.12997577156454701</v>
      </c>
      <c r="D59" s="11">
        <v>8.9768737562470197E-2</v>
      </c>
      <c r="E59" s="11">
        <v>0.184540308660775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4.8889066763426997E-2</v>
      </c>
      <c r="D60" s="11">
        <v>3.13003865952819E-2</v>
      </c>
      <c r="E60" s="11">
        <v>7.5590138474728605E-2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8.3466683956763099E-2</v>
      </c>
      <c r="D61" s="11">
        <v>5.8542931122322797E-2</v>
      </c>
      <c r="E61" s="11">
        <v>0.117675058036282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2.7014783899740501E-2</v>
      </c>
      <c r="D62" s="11">
        <v>1.55252412213964E-2</v>
      </c>
      <c r="E62" s="11">
        <v>4.6604703224553901E-2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6.7423810842653906E-2</v>
      </c>
      <c r="D63" s="11">
        <v>3.4805622042636701E-2</v>
      </c>
      <c r="E63" s="11">
        <v>0.12660071575538201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6.4523970935100594E-2</v>
      </c>
      <c r="D64" s="11">
        <v>4.3416564743298303E-2</v>
      </c>
      <c r="E64" s="11">
        <v>9.4875201056395006E-2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9.1213848529233296E-2</v>
      </c>
      <c r="D65" s="11">
        <v>5.7252403602549601E-2</v>
      </c>
      <c r="E65" s="11">
        <v>0.14228043533498999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0.11206085533630999</v>
      </c>
      <c r="D66" s="11">
        <v>8.1362026982933794E-2</v>
      </c>
      <c r="E66" s="11">
        <v>0.15242084435000999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0.117171531628952</v>
      </c>
      <c r="D67" s="11">
        <v>9.1926802384082795E-2</v>
      </c>
      <c r="E67" s="11">
        <v>0.148217351263875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9.3495349195762106E-2</v>
      </c>
      <c r="D68" s="11">
        <v>6.0975069737589399E-2</v>
      </c>
      <c r="E68" s="11">
        <v>0.14075999664904401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8.5543509117442004E-2</v>
      </c>
      <c r="D69" s="11">
        <v>6.1029720487016902E-2</v>
      </c>
      <c r="E69" s="11">
        <v>0.118659429754972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7.0361991726257206E-2</v>
      </c>
      <c r="D70" s="11">
        <v>4.43902510339899E-2</v>
      </c>
      <c r="E70" s="11">
        <v>0.109783509835644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8.8574974918356503E-2</v>
      </c>
      <c r="D71" s="11">
        <v>6.1914642820710401E-2</v>
      </c>
      <c r="E71" s="11">
        <v>0.125183257759197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7.7762323939444503E-2</v>
      </c>
      <c r="D72" s="11">
        <v>5.4510052336775902E-2</v>
      </c>
      <c r="E72" s="11">
        <v>0.109781615429525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8.7506788678797895E-2</v>
      </c>
      <c r="D73" s="11">
        <v>5.4503548722848197E-2</v>
      </c>
      <c r="E73" s="11">
        <v>0.13758624178385501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3.44160597263398E-2</v>
      </c>
      <c r="D74" s="11">
        <v>2.14921793145816E-2</v>
      </c>
      <c r="E74" s="11">
        <v>5.4677192580505997E-2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9.9458357380622794E-2</v>
      </c>
      <c r="D75" s="11">
        <v>6.2191356870010497E-2</v>
      </c>
      <c r="E75" s="11">
        <v>0.155357460479223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8.4039414314191499E-2</v>
      </c>
      <c r="D76" s="11">
        <v>6.3764742113091896E-2</v>
      </c>
      <c r="E76" s="11">
        <v>0.11000319385079101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7.4686193960851702E-2</v>
      </c>
      <c r="D77" s="11">
        <v>4.7843320347040599E-2</v>
      </c>
      <c r="E77" s="11">
        <v>0.11477407533548201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0.153859404639271</v>
      </c>
      <c r="D78" s="11">
        <v>0.119476643180173</v>
      </c>
      <c r="E78" s="11">
        <v>0.19593501346516501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0.11665277262067</v>
      </c>
      <c r="D79" s="11">
        <v>9.0278329800671395E-2</v>
      </c>
      <c r="E79" s="11">
        <v>0.14946644554518099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0.13543797042667499</v>
      </c>
      <c r="D80" s="11">
        <v>0.104925516349184</v>
      </c>
      <c r="E80" s="11">
        <v>0.17310743023663899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0.153986899896047</v>
      </c>
      <c r="D81" s="11">
        <v>0.11921550499834201</v>
      </c>
      <c r="E81" s="11">
        <v>0.19663586503904601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0.107307768830947</v>
      </c>
      <c r="D82" s="11">
        <v>6.3979267094292205E-2</v>
      </c>
      <c r="E82" s="11">
        <v>0.174508847430598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9.1838541222874701E-2</v>
      </c>
      <c r="D83" s="11">
        <v>7.0394106841306994E-2</v>
      </c>
      <c r="E83" s="11">
        <v>0.11897956250241599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0.105660885712883</v>
      </c>
      <c r="D84" s="11">
        <v>7.9949363163410003E-2</v>
      </c>
      <c r="E84" s="11">
        <v>0.138397354527792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0.151375131096816</v>
      </c>
      <c r="D85" s="11">
        <v>0.12962629290250099</v>
      </c>
      <c r="E85" s="11">
        <v>0.176034985647956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7.0196577904884094E-2</v>
      </c>
      <c r="D86" s="11">
        <v>4.3309766180097402E-2</v>
      </c>
      <c r="E86" s="11">
        <v>0.111823797136921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2.47246609894019E-2</v>
      </c>
      <c r="D87" s="11">
        <v>1.00986092348881E-2</v>
      </c>
      <c r="E87" s="11">
        <v>5.9265717107179497E-2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8.7251543494360206E-2</v>
      </c>
      <c r="D88" s="11">
        <v>6.2195330128891203E-2</v>
      </c>
      <c r="E88" s="11">
        <v>0.121098519123293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5.5271601088147E-2</v>
      </c>
      <c r="D89" s="27">
        <v>4.5303933986593201E-2</v>
      </c>
      <c r="E89" s="27">
        <v>6.7277785352349503E-2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4.2255149047789403E-2</v>
      </c>
      <c r="D90" s="11">
        <v>2.0594309559857499E-2</v>
      </c>
      <c r="E90" s="11">
        <v>8.4727684370364195E-2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2.8016200709182999E-2</v>
      </c>
      <c r="D92" s="11">
        <v>1.1728149116011E-2</v>
      </c>
      <c r="E92" s="11">
        <v>6.5427506389395207E-2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4.9688407187969699E-2</v>
      </c>
      <c r="D93" s="11">
        <v>2.96789236591312E-2</v>
      </c>
      <c r="E93" s="11">
        <v>8.2047546901341806E-2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1.49822254082347E-2</v>
      </c>
      <c r="D94" s="11">
        <v>4.8450322751063396E-3</v>
      </c>
      <c r="E94" s="11">
        <v>4.5362506849713699E-2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4.05793842781553E-2</v>
      </c>
      <c r="D95" s="11">
        <v>2.07547125803774E-2</v>
      </c>
      <c r="E95" s="11">
        <v>7.7835212479204594E-2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6.7192414009812601E-2</v>
      </c>
      <c r="D96" s="11">
        <v>4.8795559721941703E-2</v>
      </c>
      <c r="E96" s="11">
        <v>9.18554435689167E-2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6.9777164008755499E-2</v>
      </c>
      <c r="D97" s="11">
        <v>4.4928455326777902E-2</v>
      </c>
      <c r="E97" s="11">
        <v>0.106831747196658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4.3740518611746E-2</v>
      </c>
      <c r="D98" s="11">
        <v>2.8520294364627899E-2</v>
      </c>
      <c r="E98" s="11">
        <v>6.6526985350862003E-2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3.07048147727912E-2</v>
      </c>
      <c r="D99" s="11">
        <v>1.47049935524717E-2</v>
      </c>
      <c r="E99" s="11">
        <v>6.30001817978708E-2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4.3444223278637097E-2</v>
      </c>
      <c r="D100" s="11">
        <v>2.33112856981566E-2</v>
      </c>
      <c r="E100" s="11">
        <v>7.9548893493606304E-2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4.4219508494628801E-2</v>
      </c>
      <c r="D101" s="27">
        <v>3.7125129336875701E-2</v>
      </c>
      <c r="E101" s="27">
        <v>5.2595526465728001E-2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2.0853728652063998E-3</v>
      </c>
      <c r="D102" s="11">
        <v>2.77769361529086E-4</v>
      </c>
      <c r="E102" s="11">
        <v>1.54740093234347E-2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2.5032393694040599E-2</v>
      </c>
      <c r="D103" s="11">
        <v>1.3890417944535299E-2</v>
      </c>
      <c r="E103" s="11">
        <v>4.4706539895475197E-2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5.9382950754775003E-2</v>
      </c>
      <c r="D104" s="11">
        <v>4.5242446837657803E-2</v>
      </c>
      <c r="E104" s="11">
        <v>7.7583923235892305E-2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3.3393199054272703E-2</v>
      </c>
      <c r="D105" s="11">
        <v>1.9991646940152701E-2</v>
      </c>
      <c r="E105" s="11">
        <v>5.5271900349176797E-2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3.4598097462229999E-2</v>
      </c>
      <c r="D106" s="11">
        <v>1.85176460626508E-2</v>
      </c>
      <c r="E106" s="11">
        <v>6.3735776345159506E-2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2.1495517100826401E-2</v>
      </c>
      <c r="D107" s="11">
        <v>1.09950310948282E-2</v>
      </c>
      <c r="E107" s="11">
        <v>4.1602353965172E-2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3.5401690228439697E-2</v>
      </c>
      <c r="D108" s="11">
        <v>1.47037285639499E-2</v>
      </c>
      <c r="E108" s="11">
        <v>8.2787423276385205E-2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2.7571084518165499E-2</v>
      </c>
      <c r="D109" s="11">
        <v>1.36752998991773E-2</v>
      </c>
      <c r="E109" s="11">
        <v>5.4802167720909997E-2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5.34675613997245E-2</v>
      </c>
      <c r="D110" s="11">
        <v>3.8810993437332401E-2</v>
      </c>
      <c r="E110" s="11">
        <v>7.3237300910888203E-2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5.2746783099008702E-2</v>
      </c>
      <c r="D111" s="27">
        <v>4.25728002432487E-2</v>
      </c>
      <c r="E111" s="27">
        <v>6.5186589111878301E-2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3.4889175951363698E-2</v>
      </c>
      <c r="D112" s="11">
        <v>1.56149638021707E-2</v>
      </c>
      <c r="E112" s="11">
        <v>7.6114795479778993E-2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5.8043938023275697E-2</v>
      </c>
      <c r="D113" s="11">
        <v>4.30356554060898E-2</v>
      </c>
      <c r="E113" s="11">
        <v>7.78603712529502E-2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6.0478040564316798E-2</v>
      </c>
      <c r="D114" s="11">
        <v>4.06094543775707E-2</v>
      </c>
      <c r="E114" s="11">
        <v>8.9164089281624698E-2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7.2027521293051094E-2</v>
      </c>
      <c r="D115" s="11">
        <v>4.0068618022139901E-2</v>
      </c>
      <c r="E115" s="11">
        <v>0.12612771763106501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3.6702248649547298E-2</v>
      </c>
      <c r="D116" s="11">
        <v>1.5672462405673399E-2</v>
      </c>
      <c r="E116" s="11">
        <v>8.3555108295121902E-2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2.7262276476102E-2</v>
      </c>
      <c r="D117" s="11">
        <v>8.2603471307126294E-3</v>
      </c>
      <c r="E117" s="11">
        <v>8.6177509829742302E-2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3.7846076003085802E-2</v>
      </c>
      <c r="D118" s="11">
        <v>2.1318705621102701E-2</v>
      </c>
      <c r="E118" s="11">
        <v>6.6318089040379294E-2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2.2111792922359201E-2</v>
      </c>
      <c r="D119" s="11">
        <v>9.3518581733233897E-3</v>
      </c>
      <c r="E119" s="11">
        <v>5.1378787251489699E-2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7.3723291170476199E-2</v>
      </c>
      <c r="D120" s="27">
        <v>6.4989250097551202E-2</v>
      </c>
      <c r="E120" s="27">
        <v>8.3526261762969206E-2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9.2393463699251596E-2</v>
      </c>
      <c r="D121" s="11">
        <v>6.2015790081611302E-2</v>
      </c>
      <c r="E121" s="11">
        <v>0.13550167665502799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6.5381631498561105E-2</v>
      </c>
      <c r="D122" s="11">
        <v>4.5683671864018102E-2</v>
      </c>
      <c r="E122" s="11">
        <v>9.2747537858371601E-2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9.8345566689592601E-2</v>
      </c>
      <c r="D123" s="11">
        <v>6.8071381797782493E-2</v>
      </c>
      <c r="E123" s="11">
        <v>0.140060399379381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7.2816357804321705E-2</v>
      </c>
      <c r="D124" s="11">
        <v>5.1538958771338399E-2</v>
      </c>
      <c r="E124" s="11">
        <v>0.101933879136918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6.8169388373407802E-2</v>
      </c>
      <c r="D125" s="11">
        <v>3.9978273266207801E-2</v>
      </c>
      <c r="E125" s="11">
        <v>0.113881616787895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3.8673554851073801E-2</v>
      </c>
      <c r="D126" s="11">
        <v>2.34362595344207E-2</v>
      </c>
      <c r="E126" s="11">
        <v>6.3176625307721099E-2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5.8119177731159197E-2</v>
      </c>
      <c r="D127" s="11">
        <v>3.7679085084741E-2</v>
      </c>
      <c r="E127" s="11">
        <v>8.8626386134864898E-2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6.42928539423126E-2</v>
      </c>
      <c r="D128" s="11">
        <v>4.4540336805053697E-2</v>
      </c>
      <c r="E128" s="11">
        <v>9.1961998532241601E-2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9.9332475715951898E-2</v>
      </c>
      <c r="D129" s="11">
        <v>7.2496164514130407E-2</v>
      </c>
      <c r="E129" s="11">
        <v>0.134660634693721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7.5061311018378193E-2</v>
      </c>
      <c r="D130" s="11">
        <v>5.0971109369629203E-2</v>
      </c>
      <c r="E130" s="11">
        <v>0.109226728066167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6.3474427212843298E-2</v>
      </c>
      <c r="D131" s="11">
        <v>4.1319063472300202E-2</v>
      </c>
      <c r="E131" s="11">
        <v>9.6316015372779104E-2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5.0377497140066202E-2</v>
      </c>
      <c r="D132" s="27">
        <v>4.0887528654535502E-2</v>
      </c>
      <c r="E132" s="27">
        <v>6.1927862845840197E-2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1.70459581900026E-2</v>
      </c>
      <c r="D133" s="11">
        <v>6.3063338074212097E-3</v>
      </c>
      <c r="E133" s="11">
        <v>4.5242347050666702E-2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6.2509578197998697E-2</v>
      </c>
      <c r="D134" s="11">
        <v>3.9061719286227897E-2</v>
      </c>
      <c r="E134" s="11">
        <v>9.8588588714452405E-2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5.7082197251364701E-2</v>
      </c>
      <c r="D135" s="11">
        <v>3.3717487186891701E-2</v>
      </c>
      <c r="E135" s="11">
        <v>9.5045063509260397E-2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7.2491088138863097E-2</v>
      </c>
      <c r="D136" s="11">
        <v>4.0697926258975198E-2</v>
      </c>
      <c r="E136" s="11">
        <v>0.12586238748137099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3.5620609501957598E-2</v>
      </c>
      <c r="D137" s="11">
        <v>1.66562532237403E-2</v>
      </c>
      <c r="E137" s="11">
        <v>7.4540502140442597E-2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3.6138278104896997E-2</v>
      </c>
      <c r="D138" s="11">
        <v>1.710456947399E-2</v>
      </c>
      <c r="E138" s="11">
        <v>7.4741800532586597E-2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8.4983047267396694E-2</v>
      </c>
      <c r="D139" s="11">
        <v>4.8388209317433498E-2</v>
      </c>
      <c r="E139" s="11">
        <v>0.145035599374257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9.6489718771770993E-3</v>
      </c>
      <c r="D140" s="11">
        <v>2.2457824641187699E-3</v>
      </c>
      <c r="E140" s="11">
        <v>4.0466871217267497E-2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5.7480185451626802E-2</v>
      </c>
      <c r="D141" s="11">
        <v>4.0749201507954198E-2</v>
      </c>
      <c r="E141" s="11">
        <v>8.0504135337493704E-2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3.20163979422192E-2</v>
      </c>
      <c r="D142" s="11">
        <v>1.22772097666343E-2</v>
      </c>
      <c r="E142" s="11">
        <v>8.0892908958955095E-2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5.18416417175631E-2</v>
      </c>
      <c r="D143" s="11">
        <v>2.6826555452345802E-2</v>
      </c>
      <c r="E143" s="11">
        <v>9.7837601226797605E-2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3.6043950586344201E-2</v>
      </c>
      <c r="D144" s="11">
        <v>1.5931355288425101E-2</v>
      </c>
      <c r="E144" s="11">
        <v>7.9496569401780195E-2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6.41712260029908E-2</v>
      </c>
      <c r="D145" s="27">
        <v>4.9941415168012301E-2</v>
      </c>
      <c r="E145" s="27">
        <v>8.2105143226589197E-2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3.1256661925130699E-2</v>
      </c>
      <c r="D146" s="11">
        <v>1.7791101158672398E-2</v>
      </c>
      <c r="E146" s="11">
        <v>5.4349958212798699E-2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4.5118504970112903E-2</v>
      </c>
      <c r="D147" s="11">
        <v>2.26857975013901E-2</v>
      </c>
      <c r="E147" s="11">
        <v>8.7742139515008893E-2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2.19440033680239E-2</v>
      </c>
      <c r="D148" s="11">
        <v>7.9244797969308597E-3</v>
      </c>
      <c r="E148" s="11">
        <v>5.9283908205569197E-2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6.7459127190511295E-2</v>
      </c>
      <c r="D149" s="11">
        <v>3.5946642093763102E-2</v>
      </c>
      <c r="E149" s="11">
        <v>0.123070287067895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7.2628329126789903E-2</v>
      </c>
      <c r="D150" s="11">
        <v>5.3355874644240901E-2</v>
      </c>
      <c r="E150" s="11">
        <v>9.8140413304043703E-2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4.79248158544806E-2</v>
      </c>
      <c r="D151" s="27">
        <v>3.78466371687394E-2</v>
      </c>
      <c r="E151" s="27">
        <v>6.0517910571317099E-2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3.3834433177782897E-2</v>
      </c>
      <c r="D152" s="11">
        <v>1.5217073486055201E-2</v>
      </c>
      <c r="E152" s="11">
        <v>7.3528567389096994E-2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4.5899070248853598E-2</v>
      </c>
      <c r="D153" s="11">
        <v>2.3075151611232299E-2</v>
      </c>
      <c r="E153" s="11">
        <v>8.9236279325903001E-2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5.21383236665127E-2</v>
      </c>
      <c r="D154" s="11">
        <v>3.0794971231377099E-2</v>
      </c>
      <c r="E154" s="11">
        <v>8.6947263394075602E-2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2.4941945820002E-2</v>
      </c>
      <c r="D155" s="11">
        <v>1.48058956931993E-2</v>
      </c>
      <c r="E155" s="11">
        <v>4.1723218229746201E-2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6.5229976395179107E-2</v>
      </c>
      <c r="D156" s="11">
        <v>4.6260511895294801E-2</v>
      </c>
      <c r="E156" s="11">
        <v>9.1233918510077602E-2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4.0540758563079198E-2</v>
      </c>
      <c r="D157" s="11">
        <v>2.1049741648679898E-2</v>
      </c>
      <c r="E157" s="11">
        <v>7.6666091120264998E-2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3.0693872568432101E-2</v>
      </c>
      <c r="D158" s="11">
        <v>7.4974253143717503E-3</v>
      </c>
      <c r="E158" s="11">
        <v>0.11718467326708901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3.3483196552665899E-2</v>
      </c>
      <c r="D159" s="27">
        <v>2.4165458216029698E-2</v>
      </c>
      <c r="E159" s="27">
        <v>4.6223494927463103E-2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4.0205391258531099E-2</v>
      </c>
      <c r="D160" s="11">
        <v>2.3454029937869401E-2</v>
      </c>
      <c r="E160" s="11">
        <v>6.8086760597271007E-2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2.86722875403712E-2</v>
      </c>
      <c r="D161" s="11">
        <v>1.8979398801328699E-2</v>
      </c>
      <c r="E161" s="11">
        <v>4.3097919204866102E-2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2.8172075752391501E-2</v>
      </c>
      <c r="D162" s="27">
        <v>1.9372080879667099E-2</v>
      </c>
      <c r="E162" s="27">
        <v>4.0803238274105001E-2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2.18814010909857E-2</v>
      </c>
      <c r="D163" s="11">
        <v>1.1208678549388999E-2</v>
      </c>
      <c r="E163" s="11">
        <v>4.2281960779623103E-2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2.9377175175770601E-2</v>
      </c>
      <c r="D164" s="10">
        <v>1.93930466869266E-2</v>
      </c>
      <c r="E164" s="10">
        <v>4.4269385102542101E-2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64</v>
      </c>
    </row>
    <row r="3" spans="1:6" x14ac:dyDescent="0.25">
      <c r="A3" s="1" t="s">
        <v>314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5.5588846280109898E-2</v>
      </c>
      <c r="D12" s="23">
        <v>5.2761494311423497E-2</v>
      </c>
      <c r="E12" s="23">
        <v>5.8558342338568499E-2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7.2539121968177703E-2</v>
      </c>
      <c r="D13" s="27">
        <v>5.7299281498258602E-2</v>
      </c>
      <c r="E13" s="27">
        <v>9.1439129133911001E-2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7.1604535729973995E-2</v>
      </c>
      <c r="D14" s="11">
        <v>5.6666173476999898E-2</v>
      </c>
      <c r="E14" s="11">
        <v>9.0104802711805307E-2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6.1050954789583903E-2</v>
      </c>
      <c r="D15" s="27">
        <v>4.8665638486982798E-2</v>
      </c>
      <c r="E15" s="27">
        <v>7.6335390729872402E-2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6.6820068118151901E-2</v>
      </c>
      <c r="D16" s="11">
        <v>4.83922477916824E-2</v>
      </c>
      <c r="E16" s="11">
        <v>9.1589821853736694E-2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5.5048466142875202E-2</v>
      </c>
      <c r="D17" s="11">
        <v>3.9936785042149203E-2</v>
      </c>
      <c r="E17" s="11">
        <v>7.5429003621719101E-2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5.8955843982294198E-2</v>
      </c>
      <c r="D18" s="11">
        <v>3.33787024699152E-2</v>
      </c>
      <c r="E18" s="11">
        <v>0.102062612707452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5.0154570260870897E-2</v>
      </c>
      <c r="D19" s="27">
        <v>3.8499918784800601E-2</v>
      </c>
      <c r="E19" s="27">
        <v>6.5098435419481404E-2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3.32095986524071E-2</v>
      </c>
      <c r="D20" s="11">
        <v>2.2569118519689301E-2</v>
      </c>
      <c r="E20" s="11">
        <v>4.8617136724590899E-2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8.8732778780688498E-2</v>
      </c>
      <c r="D21" s="11">
        <v>6.0085241397334302E-2</v>
      </c>
      <c r="E21" s="11">
        <v>0.12916198345420399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3.1810388362870701E-2</v>
      </c>
      <c r="D22" s="11">
        <v>1.7855967323562101E-2</v>
      </c>
      <c r="E22" s="11">
        <v>5.6047841195074499E-2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5.72834136286723E-2</v>
      </c>
      <c r="D23" s="27">
        <v>4.1198037085924198E-2</v>
      </c>
      <c r="E23" s="27">
        <v>7.9130844623711893E-2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3.3342960311026799E-2</v>
      </c>
      <c r="D24" s="11">
        <v>1.36563588835293E-2</v>
      </c>
      <c r="E24" s="11">
        <v>7.9132342597910202E-2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5.25706802982348E-2</v>
      </c>
      <c r="D25" s="11">
        <v>3.45308004325953E-2</v>
      </c>
      <c r="E25" s="11">
        <v>7.9261390328033199E-2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7.08826802726477E-2</v>
      </c>
      <c r="D26" s="11">
        <v>4.2910635154187901E-2</v>
      </c>
      <c r="E26" s="11">
        <v>0.114899768167121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2.8974341899629899E-2</v>
      </c>
      <c r="D27" s="27">
        <v>2.0631919054211498E-2</v>
      </c>
      <c r="E27" s="27">
        <v>4.0550318792880798E-2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3.1315669886694597E-2</v>
      </c>
      <c r="D28" s="11">
        <v>1.65534846984269E-2</v>
      </c>
      <c r="E28" s="11">
        <v>5.8460017990988399E-2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3.4945127577809397E-2</v>
      </c>
      <c r="D29" s="11">
        <v>1.9424691801202699E-2</v>
      </c>
      <c r="E29" s="11">
        <v>6.2081360816546603E-2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2.2786113124285402E-2</v>
      </c>
      <c r="D30" s="11">
        <v>1.31165309979246E-2</v>
      </c>
      <c r="E30" s="11">
        <v>3.93002923689557E-2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2.38278373092509E-2</v>
      </c>
      <c r="D31" s="11">
        <v>1.01319806118334E-2</v>
      </c>
      <c r="E31" s="11">
        <v>5.5008195687434099E-2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3.6448725902579499E-2</v>
      </c>
      <c r="D32" s="11">
        <v>2.08677496041768E-2</v>
      </c>
      <c r="E32" s="11">
        <v>6.2915755781733806E-2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4.79403951757328E-2</v>
      </c>
      <c r="D33" s="27">
        <v>4.1447176089976299E-2</v>
      </c>
      <c r="E33" s="27">
        <v>5.53920746546121E-2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3.31645267604955E-2</v>
      </c>
      <c r="D34" s="11">
        <v>1.86064108644244E-2</v>
      </c>
      <c r="E34" s="11">
        <v>5.8435041103647598E-2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2.8924448070686799E-2</v>
      </c>
      <c r="D35" s="11">
        <v>1.5860347138365701E-2</v>
      </c>
      <c r="E35" s="11">
        <v>5.2178856254892998E-2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2.16639988311421E-2</v>
      </c>
      <c r="D36" s="11">
        <v>9.5084365663198507E-3</v>
      </c>
      <c r="E36" s="11">
        <v>4.8596776483221402E-2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2.1288848831309399E-2</v>
      </c>
      <c r="D37" s="11">
        <v>9.9947387674723803E-3</v>
      </c>
      <c r="E37" s="11">
        <v>4.4768246976392E-2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4.6504076053009998E-2</v>
      </c>
      <c r="D38" s="11">
        <v>2.9024270260147401E-2</v>
      </c>
      <c r="E38" s="11">
        <v>7.3711884731704105E-2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6.2468934535664898E-2</v>
      </c>
      <c r="D39" s="11">
        <v>3.7726544549707502E-2</v>
      </c>
      <c r="E39" s="11">
        <v>0.101722886365031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2.2418346165842599E-2</v>
      </c>
      <c r="D40" s="11">
        <v>1.4148258082407E-2</v>
      </c>
      <c r="E40" s="11">
        <v>3.53492181084792E-2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8.5288048832590904E-2</v>
      </c>
      <c r="D41" s="11">
        <v>5.2840179884077097E-2</v>
      </c>
      <c r="E41" s="11">
        <v>0.134825043735188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5.6162778805008397E-2</v>
      </c>
      <c r="D42" s="11">
        <v>3.4779971157515001E-2</v>
      </c>
      <c r="E42" s="11">
        <v>8.9473170994040493E-2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4.5857853419660699E-2</v>
      </c>
      <c r="D43" s="11">
        <v>3.2644408475247098E-2</v>
      </c>
      <c r="E43" s="11">
        <v>6.4065481049578599E-2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4.3696913177024899E-2</v>
      </c>
      <c r="D44" s="11">
        <v>2.8591890999297299E-2</v>
      </c>
      <c r="E44" s="11">
        <v>6.6237748285240899E-2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5.6754024451396497E-2</v>
      </c>
      <c r="D45" s="11">
        <v>4.1513781619779803E-2</v>
      </c>
      <c r="E45" s="11">
        <v>7.71388801773564E-2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7.0956997439789699E-2</v>
      </c>
      <c r="D46" s="27">
        <v>6.5753325777471394E-2</v>
      </c>
      <c r="E46" s="27">
        <v>7.6538745800542193E-2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4.22047822296324E-2</v>
      </c>
      <c r="D47" s="11">
        <v>2.3163939200217899E-2</v>
      </c>
      <c r="E47" s="11">
        <v>7.5684589528079702E-2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5.8498576292659699E-2</v>
      </c>
      <c r="D48" s="11">
        <v>3.7363983120401997E-2</v>
      </c>
      <c r="E48" s="11">
        <v>9.0464317735283795E-2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8.9125643199325602E-2</v>
      </c>
      <c r="D49" s="11">
        <v>4.6315053542181399E-2</v>
      </c>
      <c r="E49" s="11">
        <v>0.16467467273196601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6.8353933044172796E-2</v>
      </c>
      <c r="D50" s="11">
        <v>4.1510715357731799E-2</v>
      </c>
      <c r="E50" s="11">
        <v>0.110553383633248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7.5815473611714895E-2</v>
      </c>
      <c r="D51" s="11">
        <v>5.5038710255353201E-2</v>
      </c>
      <c r="E51" s="11">
        <v>0.103575664139244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0.105311498606177</v>
      </c>
      <c r="D52" s="11">
        <v>7.4835398500364705E-2</v>
      </c>
      <c r="E52" s="11">
        <v>0.14623696166844699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0.10785276250689101</v>
      </c>
      <c r="D53" s="11">
        <v>7.39267496558422E-2</v>
      </c>
      <c r="E53" s="11">
        <v>0.15474630343038201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6.6683242457660996E-2</v>
      </c>
      <c r="D54" s="11">
        <v>3.1468478210260498E-2</v>
      </c>
      <c r="E54" s="11">
        <v>0.13578049119893901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0.124625969031434</v>
      </c>
      <c r="D55" s="11">
        <v>8.2231312718120994E-2</v>
      </c>
      <c r="E55" s="11">
        <v>0.18448385165155901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8.8449653471893902E-2</v>
      </c>
      <c r="D56" s="11">
        <v>5.0597555769228503E-2</v>
      </c>
      <c r="E56" s="11">
        <v>0.150140803761486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6.3598476957818506E-2</v>
      </c>
      <c r="D57" s="11">
        <v>4.0248473074886999E-2</v>
      </c>
      <c r="E57" s="11">
        <v>9.90962058375571E-2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5.9746654638475102E-2</v>
      </c>
      <c r="D58" s="11">
        <v>3.50691861228919E-2</v>
      </c>
      <c r="E58" s="11">
        <v>9.9989723661784505E-2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8.1944825319879705E-2</v>
      </c>
      <c r="D59" s="11">
        <v>4.5249952644220999E-2</v>
      </c>
      <c r="E59" s="11">
        <v>0.14391156372070901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4.5100077366354997E-2</v>
      </c>
      <c r="D60" s="11">
        <v>2.5710969844841801E-2</v>
      </c>
      <c r="E60" s="11">
        <v>7.7941157010894602E-2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4.43574875028966E-2</v>
      </c>
      <c r="D61" s="11">
        <v>2.6413424809401599E-2</v>
      </c>
      <c r="E61" s="11">
        <v>7.3570732820871995E-2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2.2967428326252801E-2</v>
      </c>
      <c r="D62" s="11">
        <v>1.2123229509880099E-2</v>
      </c>
      <c r="E62" s="11">
        <v>4.3088642374767498E-2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3.1524973768144803E-2</v>
      </c>
      <c r="D63" s="11">
        <v>1.48425911750089E-2</v>
      </c>
      <c r="E63" s="11">
        <v>6.5706996297565698E-2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6.3465558330283806E-2</v>
      </c>
      <c r="D64" s="11">
        <v>4.0640084985527097E-2</v>
      </c>
      <c r="E64" s="11">
        <v>9.7803988694035504E-2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5.8316185761962097E-2</v>
      </c>
      <c r="D65" s="11">
        <v>2.9457453968105798E-2</v>
      </c>
      <c r="E65" s="11">
        <v>0.11217928200578101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8.2144990799133899E-2</v>
      </c>
      <c r="D66" s="11">
        <v>5.3622885272903799E-2</v>
      </c>
      <c r="E66" s="11">
        <v>0.12385262639563201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6.8089548432636302E-2</v>
      </c>
      <c r="D67" s="11">
        <v>4.8766345089955303E-2</v>
      </c>
      <c r="E67" s="11">
        <v>9.4310269546604306E-2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5.8901868684482502E-2</v>
      </c>
      <c r="D68" s="11">
        <v>3.42442474660834E-2</v>
      </c>
      <c r="E68" s="11">
        <v>9.9485278095872501E-2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4.5068527574498703E-2</v>
      </c>
      <c r="D69" s="11">
        <v>2.69780318336964E-2</v>
      </c>
      <c r="E69" s="11">
        <v>7.4362764162871506E-2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4.2787942421982701E-2</v>
      </c>
      <c r="D70" s="11">
        <v>2.2158488322354598E-2</v>
      </c>
      <c r="E70" s="11">
        <v>8.1031769564668399E-2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6.8878964586439897E-2</v>
      </c>
      <c r="D71" s="11">
        <v>4.5436513555663E-2</v>
      </c>
      <c r="E71" s="11">
        <v>0.103109820505387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5.6888033724178402E-2</v>
      </c>
      <c r="D72" s="11">
        <v>3.4028524016580797E-2</v>
      </c>
      <c r="E72" s="11">
        <v>9.3615741277077905E-2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5.2514533536640103E-2</v>
      </c>
      <c r="D73" s="11">
        <v>2.9381796447116498E-2</v>
      </c>
      <c r="E73" s="11">
        <v>9.2131269371359306E-2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2.85834888805E-2</v>
      </c>
      <c r="D74" s="11">
        <v>1.6432375394439799E-2</v>
      </c>
      <c r="E74" s="11">
        <v>4.9269787093329E-2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5.2848138549380301E-2</v>
      </c>
      <c r="D75" s="11">
        <v>2.8404102605301199E-2</v>
      </c>
      <c r="E75" s="11">
        <v>9.6244457490668803E-2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5.3452673690226798E-2</v>
      </c>
      <c r="D76" s="11">
        <v>3.5099925513081498E-2</v>
      </c>
      <c r="E76" s="11">
        <v>8.0599966442691198E-2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5.7051635802399497E-2</v>
      </c>
      <c r="D77" s="11">
        <v>3.5006118221989901E-2</v>
      </c>
      <c r="E77" s="11">
        <v>9.1661834791371605E-2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9.1567187590306201E-2</v>
      </c>
      <c r="D78" s="11">
        <v>6.4269299640131505E-2</v>
      </c>
      <c r="E78" s="11">
        <v>0.128862911938674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7.6884249097211102E-2</v>
      </c>
      <c r="D79" s="11">
        <v>5.4426294969893797E-2</v>
      </c>
      <c r="E79" s="11">
        <v>0.10755497863534499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8.52462520826517E-2</v>
      </c>
      <c r="D80" s="11">
        <v>5.6430606541145699E-2</v>
      </c>
      <c r="E80" s="11">
        <v>0.12679892753031199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9.9589517884091594E-2</v>
      </c>
      <c r="D81" s="11">
        <v>7.1079411516533603E-2</v>
      </c>
      <c r="E81" s="11">
        <v>0.13783823394795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6.9016814802908694E-2</v>
      </c>
      <c r="D82" s="11">
        <v>3.4536573171486E-2</v>
      </c>
      <c r="E82" s="11">
        <v>0.133172729094644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6.8465992529805397E-2</v>
      </c>
      <c r="D83" s="11">
        <v>4.8449624380129501E-2</v>
      </c>
      <c r="E83" s="11">
        <v>9.5918292881096101E-2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7.7070681768529298E-2</v>
      </c>
      <c r="D84" s="11">
        <v>5.4739204635946802E-2</v>
      </c>
      <c r="E84" s="11">
        <v>0.107476682225554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0.115258013647588</v>
      </c>
      <c r="D85" s="11">
        <v>9.60511023145698E-2</v>
      </c>
      <c r="E85" s="11">
        <v>0.13772049527028901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4.8622546884489998E-2</v>
      </c>
      <c r="D86" s="11">
        <v>2.57780248504983E-2</v>
      </c>
      <c r="E86" s="11">
        <v>8.9844892252778294E-2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2.3547808210185799E-2</v>
      </c>
      <c r="D87" s="11">
        <v>7.6091920162876699E-3</v>
      </c>
      <c r="E87" s="11">
        <v>7.0500524676182397E-2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4.9541569572089897E-2</v>
      </c>
      <c r="D88" s="11">
        <v>3.1019638545888201E-2</v>
      </c>
      <c r="E88" s="11">
        <v>7.8230124634808801E-2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3.6382306819017399E-2</v>
      </c>
      <c r="D89" s="27">
        <v>2.7254942175893301E-2</v>
      </c>
      <c r="E89" s="27">
        <v>4.8414188721119598E-2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2.2308145855192401E-2</v>
      </c>
      <c r="D90" s="11">
        <v>9.4424589870403496E-3</v>
      </c>
      <c r="E90" s="11">
        <v>5.1787306470298999E-2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1.3419698143643501E-2</v>
      </c>
      <c r="D92" s="11">
        <v>4.2449365164339298E-3</v>
      </c>
      <c r="E92" s="11">
        <v>4.1595906924576202E-2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3.6028140170231697E-2</v>
      </c>
      <c r="D93" s="11">
        <v>1.8841212671327202E-2</v>
      </c>
      <c r="E93" s="11">
        <v>6.7809434754574793E-2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1.05873223761472E-2</v>
      </c>
      <c r="D94" s="11">
        <v>2.4559179957426899E-3</v>
      </c>
      <c r="E94" s="11">
        <v>4.4441904727302403E-2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4.9520617488968598E-2</v>
      </c>
      <c r="D95" s="11">
        <v>1.93916142954167E-2</v>
      </c>
      <c r="E95" s="11">
        <v>0.120699546166581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4.4633874115823702E-2</v>
      </c>
      <c r="D96" s="11">
        <v>2.75600425493722E-2</v>
      </c>
      <c r="E96" s="11">
        <v>7.1507378990049206E-2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4.5695013981096599E-2</v>
      </c>
      <c r="D97" s="11">
        <v>2.6380784299285399E-2</v>
      </c>
      <c r="E97" s="11">
        <v>7.8016725735613399E-2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3.4803319779492803E-2</v>
      </c>
      <c r="D98" s="11">
        <v>1.98610328022275E-2</v>
      </c>
      <c r="E98" s="11">
        <v>6.0295752781440802E-2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1.8889888755762901E-2</v>
      </c>
      <c r="D99" s="11">
        <v>8.0106040350784603E-3</v>
      </c>
      <c r="E99" s="11">
        <v>4.3890709418278502E-2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3.0202097128517898E-2</v>
      </c>
      <c r="D100" s="11">
        <v>1.6204426289374699E-2</v>
      </c>
      <c r="E100" s="11">
        <v>5.56077517617833E-2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3.3268394092543702E-2</v>
      </c>
      <c r="D101" s="27">
        <v>2.6849115063545901E-2</v>
      </c>
      <c r="E101" s="27">
        <v>4.1157530392734301E-2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2.3777028268860399E-3</v>
      </c>
      <c r="D102" s="11">
        <v>3.13934473183138E-4</v>
      </c>
      <c r="E102" s="11">
        <v>1.7767317563940899E-2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2.18536507443171E-2</v>
      </c>
      <c r="D103" s="11">
        <v>1.06732029882956E-2</v>
      </c>
      <c r="E103" s="11">
        <v>4.42223866079497E-2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4.4169460928260802E-2</v>
      </c>
      <c r="D104" s="11">
        <v>3.1538749730542701E-2</v>
      </c>
      <c r="E104" s="11">
        <v>6.1537133456515201E-2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2.0591777269449298E-2</v>
      </c>
      <c r="D105" s="11">
        <v>1.00867783971743E-2</v>
      </c>
      <c r="E105" s="11">
        <v>4.1577816195327598E-2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2.29241644181442E-2</v>
      </c>
      <c r="D106" s="11">
        <v>1.12654490924572E-2</v>
      </c>
      <c r="E106" s="11">
        <v>4.60861915601294E-2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8.0915388984906592E-3</v>
      </c>
      <c r="D107" s="11">
        <v>2.8002733809949199E-3</v>
      </c>
      <c r="E107" s="11">
        <v>2.3148837128518999E-2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2.23730082148282E-2</v>
      </c>
      <c r="D108" s="11">
        <v>1.02528665922218E-2</v>
      </c>
      <c r="E108" s="11">
        <v>4.8124000177354402E-2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2.6626437377523699E-2</v>
      </c>
      <c r="D109" s="11">
        <v>1.1625460789811E-2</v>
      </c>
      <c r="E109" s="11">
        <v>5.9812619368246903E-2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4.2914485393688702E-2</v>
      </c>
      <c r="D110" s="11">
        <v>2.92272444551392E-2</v>
      </c>
      <c r="E110" s="11">
        <v>6.2598196875328097E-2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3.4283892760937698E-2</v>
      </c>
      <c r="D111" s="27">
        <v>2.58975346882113E-2</v>
      </c>
      <c r="E111" s="27">
        <v>4.5259810298844599E-2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2.81527686493094E-2</v>
      </c>
      <c r="D112" s="11">
        <v>9.6382289257011099E-3</v>
      </c>
      <c r="E112" s="11">
        <v>7.9382046308460297E-2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3.5388630746244001E-2</v>
      </c>
      <c r="D113" s="11">
        <v>2.3560342113073E-2</v>
      </c>
      <c r="E113" s="11">
        <v>5.2833906827759E-2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4.0380389650780897E-2</v>
      </c>
      <c r="D114" s="11">
        <v>2.4350433576749E-2</v>
      </c>
      <c r="E114" s="11">
        <v>6.6246392284827899E-2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3.4967786823632503E-2</v>
      </c>
      <c r="D115" s="11">
        <v>1.0865017695341501E-2</v>
      </c>
      <c r="E115" s="11">
        <v>0.106768210839592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2.9054697710000001E-2</v>
      </c>
      <c r="D116" s="11">
        <v>1.09250047235622E-2</v>
      </c>
      <c r="E116" s="11">
        <v>7.4989018733895102E-2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1.1173789679855099E-2</v>
      </c>
      <c r="D117" s="11">
        <v>3.5295233519065899E-3</v>
      </c>
      <c r="E117" s="11">
        <v>3.47959391603746E-2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3.1394367363461899E-2</v>
      </c>
      <c r="D118" s="11">
        <v>1.7639052466665701E-2</v>
      </c>
      <c r="E118" s="11">
        <v>5.5272833974503797E-2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9.8881875827913496E-3</v>
      </c>
      <c r="D119" s="11">
        <v>2.2574729732326099E-3</v>
      </c>
      <c r="E119" s="11">
        <v>4.22207792091608E-2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4.9203977543306097E-2</v>
      </c>
      <c r="D120" s="27">
        <v>4.2208510063464898E-2</v>
      </c>
      <c r="E120" s="27">
        <v>5.7289496898243399E-2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3.9937515230334598E-2</v>
      </c>
      <c r="D121" s="11">
        <v>2.2049965230230902E-2</v>
      </c>
      <c r="E121" s="11">
        <v>7.1278315320288693E-2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3.8360684124154797E-2</v>
      </c>
      <c r="D122" s="11">
        <v>2.5934428201122899E-2</v>
      </c>
      <c r="E122" s="11">
        <v>5.6396153613914701E-2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7.3040777566440201E-2</v>
      </c>
      <c r="D123" s="11">
        <v>4.6457142935100802E-2</v>
      </c>
      <c r="E123" s="11">
        <v>0.11303287159130899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6.0588886614536298E-2</v>
      </c>
      <c r="D124" s="11">
        <v>3.8037249667805598E-2</v>
      </c>
      <c r="E124" s="11">
        <v>9.51879711637037E-2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2.9445287872907799E-2</v>
      </c>
      <c r="D125" s="11">
        <v>1.30681607148601E-2</v>
      </c>
      <c r="E125" s="11">
        <v>6.4994754067453697E-2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3.00570163360326E-2</v>
      </c>
      <c r="D126" s="11">
        <v>1.6934848189400099E-2</v>
      </c>
      <c r="E126" s="11">
        <v>5.28009308743334E-2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2.8416164741948201E-2</v>
      </c>
      <c r="D127" s="11">
        <v>1.5423931356504999E-2</v>
      </c>
      <c r="E127" s="11">
        <v>5.17767915618517E-2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4.6437315269531397E-2</v>
      </c>
      <c r="D128" s="11">
        <v>2.85304469329575E-2</v>
      </c>
      <c r="E128" s="11">
        <v>7.4718828681587204E-2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6.6979037309440104E-2</v>
      </c>
      <c r="D129" s="11">
        <v>4.7039486542379799E-2</v>
      </c>
      <c r="E129" s="11">
        <v>9.4532313955323605E-2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5.2347092305897298E-2</v>
      </c>
      <c r="D130" s="11">
        <v>3.4197221095578503E-2</v>
      </c>
      <c r="E130" s="11">
        <v>7.9338526708512602E-2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3.7011002631633101E-2</v>
      </c>
      <c r="D131" s="11">
        <v>2.0245981108639101E-2</v>
      </c>
      <c r="E131" s="11">
        <v>6.6713289948169704E-2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3.6991946778671202E-2</v>
      </c>
      <c r="D132" s="27">
        <v>2.8576084647177199E-2</v>
      </c>
      <c r="E132" s="27">
        <v>4.7764472457825197E-2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2.29929926060921E-2</v>
      </c>
      <c r="D133" s="11">
        <v>8.4280104907359099E-3</v>
      </c>
      <c r="E133" s="11">
        <v>6.1175726354340799E-2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4.6872785293614903E-2</v>
      </c>
      <c r="D134" s="11">
        <v>2.2922802846678199E-2</v>
      </c>
      <c r="E134" s="11">
        <v>9.3452613396764195E-2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2.88844342002097E-2</v>
      </c>
      <c r="D135" s="11">
        <v>1.27643303847721E-2</v>
      </c>
      <c r="E135" s="11">
        <v>6.4042024156132193E-2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6.5001544956497598E-2</v>
      </c>
      <c r="D136" s="11">
        <v>3.3024143503721702E-2</v>
      </c>
      <c r="E136" s="11">
        <v>0.123973005141203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4.1169976496445999E-2</v>
      </c>
      <c r="D137" s="11">
        <v>1.54795547367844E-2</v>
      </c>
      <c r="E137" s="11">
        <v>0.104951972267829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2.7538701848669699E-2</v>
      </c>
      <c r="D138" s="11">
        <v>1.08733476222299E-2</v>
      </c>
      <c r="E138" s="11">
        <v>6.7990939371221901E-2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0.102767026686249</v>
      </c>
      <c r="D139" s="11">
        <v>5.4403178123718698E-2</v>
      </c>
      <c r="E139" s="11">
        <v>0.185683077248851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5.5695682605354001E-3</v>
      </c>
      <c r="D140" s="11">
        <v>6.8759311075655997E-4</v>
      </c>
      <c r="E140" s="11">
        <v>4.3601640987469402E-2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3.8296120055053999E-2</v>
      </c>
      <c r="D141" s="11">
        <v>2.4686111039025301E-2</v>
      </c>
      <c r="E141" s="11">
        <v>5.8956059539596602E-2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2.35000326014266E-2</v>
      </c>
      <c r="D142" s="11">
        <v>8.3665219617815693E-3</v>
      </c>
      <c r="E142" s="11">
        <v>6.4234135966505401E-2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3.7426698841095701E-2</v>
      </c>
      <c r="D143" s="11">
        <v>1.41038114541986E-2</v>
      </c>
      <c r="E143" s="11">
        <v>9.5578655998703604E-2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3.2922116369200803E-2</v>
      </c>
      <c r="D144" s="11">
        <v>1.40573673805691E-2</v>
      </c>
      <c r="E144" s="11">
        <v>7.5172817125269298E-2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4.7973404485200002E-2</v>
      </c>
      <c r="D145" s="27">
        <v>3.4019391180081598E-2</v>
      </c>
      <c r="E145" s="27">
        <v>6.725256494529E-2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2.2726586765766801E-2</v>
      </c>
      <c r="D146" s="11">
        <v>1.137324497271E-2</v>
      </c>
      <c r="E146" s="11">
        <v>4.4898689946308898E-2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1.5891388605437699E-2</v>
      </c>
      <c r="D147" s="11">
        <v>5.3124811590529002E-3</v>
      </c>
      <c r="E147" s="11">
        <v>4.6550524797776403E-2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8.7387144507299896E-3</v>
      </c>
      <c r="D148" s="11">
        <v>2.5781672738724101E-3</v>
      </c>
      <c r="E148" s="11">
        <v>2.91891342950397E-2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2.5931687345802E-2</v>
      </c>
      <c r="D149" s="11">
        <v>9.6694045122183193E-3</v>
      </c>
      <c r="E149" s="11">
        <v>6.7675327639781693E-2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5.7096459177329202E-2</v>
      </c>
      <c r="D150" s="11">
        <v>3.8945389063409303E-2</v>
      </c>
      <c r="E150" s="11">
        <v>8.29767089623136E-2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2.78650958272996E-2</v>
      </c>
      <c r="D151" s="27">
        <v>2.0238361509148199E-2</v>
      </c>
      <c r="E151" s="27">
        <v>3.8253714149655303E-2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1.6209944220755099E-2</v>
      </c>
      <c r="D152" s="11">
        <v>6.9240243853420803E-3</v>
      </c>
      <c r="E152" s="11">
        <v>3.7479356338695903E-2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4.0134277351431699E-2</v>
      </c>
      <c r="D153" s="11">
        <v>1.8279699434481701E-2</v>
      </c>
      <c r="E153" s="11">
        <v>8.5832981572694506E-2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4.2805069395637198E-2</v>
      </c>
      <c r="D154" s="11">
        <v>2.3010455565426299E-2</v>
      </c>
      <c r="E154" s="11">
        <v>7.8263807251070294E-2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1.1924725757679701E-2</v>
      </c>
      <c r="D155" s="11">
        <v>5.5267477227763902E-3</v>
      </c>
      <c r="E155" s="11">
        <v>2.55390445184999E-2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3.5883393186854899E-2</v>
      </c>
      <c r="D156" s="11">
        <v>2.2158916076718799E-2</v>
      </c>
      <c r="E156" s="11">
        <v>5.7607555077733102E-2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3.3229113498295E-2</v>
      </c>
      <c r="D157" s="11">
        <v>1.09033057132783E-2</v>
      </c>
      <c r="E157" s="11">
        <v>9.6795876342660403E-2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1.8566842145851099E-2</v>
      </c>
      <c r="D158" s="11">
        <v>2.3575605602885901E-3</v>
      </c>
      <c r="E158" s="11">
        <v>0.131529130948634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2.75986104237958E-2</v>
      </c>
      <c r="D159" s="27">
        <v>1.8787896244823101E-2</v>
      </c>
      <c r="E159" s="27">
        <v>4.0371168691686603E-2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3.2809907500839598E-2</v>
      </c>
      <c r="D160" s="11">
        <v>1.7569237323221201E-2</v>
      </c>
      <c r="E160" s="11">
        <v>6.0457712276641498E-2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2.65320792426137E-2</v>
      </c>
      <c r="D161" s="11">
        <v>1.61230493347005E-2</v>
      </c>
      <c r="E161" s="11">
        <v>4.3364981028597399E-2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2.0576214381937599E-2</v>
      </c>
      <c r="D162" s="27">
        <v>1.35405491666297E-2</v>
      </c>
      <c r="E162" s="27">
        <v>3.1152162001653601E-2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1.8084873391392899E-2</v>
      </c>
      <c r="D163" s="11">
        <v>9.0045865754207009E-3</v>
      </c>
      <c r="E163" s="11">
        <v>3.59892493258906E-2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1.95748176836129E-2</v>
      </c>
      <c r="D164" s="10">
        <v>1.22575748582894E-2</v>
      </c>
      <c r="E164" s="10">
        <v>3.1122505893979701E-2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65</v>
      </c>
    </row>
    <row r="3" spans="1:6" x14ac:dyDescent="0.25">
      <c r="A3" s="1" t="s">
        <v>315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6.3494528870276595E-2</v>
      </c>
      <c r="D12" s="23">
        <v>6.0733729762000602E-2</v>
      </c>
      <c r="E12" s="23">
        <v>6.6371958601661105E-2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0.111281857174992</v>
      </c>
      <c r="D13" s="27">
        <v>9.3897708035121402E-2</v>
      </c>
      <c r="E13" s="27">
        <v>0.13141769677238099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0.110103349844483</v>
      </c>
      <c r="D14" s="11">
        <v>9.2889027931620294E-2</v>
      </c>
      <c r="E14" s="11">
        <v>0.130050484213834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9.4635748387083302E-2</v>
      </c>
      <c r="D15" s="27">
        <v>7.9618870102725697E-2</v>
      </c>
      <c r="E15" s="27">
        <v>0.112139860566145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0.10020089882309</v>
      </c>
      <c r="D16" s="11">
        <v>7.7283610111756093E-2</v>
      </c>
      <c r="E16" s="11">
        <v>0.12896414702657499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9.3005536987684101E-2</v>
      </c>
      <c r="D17" s="11">
        <v>7.3696244262303798E-2</v>
      </c>
      <c r="E17" s="11">
        <v>0.116736505378051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5.5677471036496402E-2</v>
      </c>
      <c r="D18" s="11">
        <v>2.7359763594577199E-2</v>
      </c>
      <c r="E18" s="11">
        <v>0.109989971812935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4.9890092757021803E-2</v>
      </c>
      <c r="D19" s="27">
        <v>3.8941662159531903E-2</v>
      </c>
      <c r="E19" s="27">
        <v>6.3712606349585796E-2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5.1738250072128802E-2</v>
      </c>
      <c r="D20" s="11">
        <v>3.9050964340055401E-2</v>
      </c>
      <c r="E20" s="11">
        <v>6.8254736109011296E-2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4.6833356378604099E-2</v>
      </c>
      <c r="D21" s="11">
        <v>2.65881109588057E-2</v>
      </c>
      <c r="E21" s="11">
        <v>8.1208077182735997E-2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4.2108662945634603E-2</v>
      </c>
      <c r="D22" s="11">
        <v>2.0105494939633199E-2</v>
      </c>
      <c r="E22" s="11">
        <v>8.60765381888903E-2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6.3957703861294096E-2</v>
      </c>
      <c r="D23" s="27">
        <v>4.8908499376067997E-2</v>
      </c>
      <c r="E23" s="27">
        <v>8.3232326626438605E-2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8.1790180294433801E-2</v>
      </c>
      <c r="D24" s="11">
        <v>4.7541879187763501E-2</v>
      </c>
      <c r="E24" s="11">
        <v>0.13715749400191701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5.9935963149420603E-2</v>
      </c>
      <c r="D25" s="11">
        <v>4.2953684905394703E-2</v>
      </c>
      <c r="E25" s="11">
        <v>8.3049762697867194E-2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6.2437194543943697E-2</v>
      </c>
      <c r="D26" s="11">
        <v>3.9403875329180299E-2</v>
      </c>
      <c r="E26" s="11">
        <v>9.7566986338623901E-2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5.6489784555075903E-2</v>
      </c>
      <c r="D27" s="27">
        <v>4.58400511067057E-2</v>
      </c>
      <c r="E27" s="27">
        <v>6.94336591401329E-2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3.0076943662437201E-2</v>
      </c>
      <c r="D28" s="11">
        <v>1.7797750052052499E-2</v>
      </c>
      <c r="E28" s="11">
        <v>5.03932593078283E-2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2.5375619060670401E-2</v>
      </c>
      <c r="D29" s="11">
        <v>1.18904329417424E-2</v>
      </c>
      <c r="E29" s="11">
        <v>5.3329211431460001E-2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8.26157131782876E-2</v>
      </c>
      <c r="D30" s="11">
        <v>6.1629923660237798E-2</v>
      </c>
      <c r="E30" s="11">
        <v>0.109910439824134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3.4887588239376897E-2</v>
      </c>
      <c r="D31" s="11">
        <v>1.41276794633264E-2</v>
      </c>
      <c r="E31" s="11">
        <v>8.3567324926544298E-2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6.9125776274145595E-2</v>
      </c>
      <c r="D32" s="11">
        <v>4.7942343307696103E-2</v>
      </c>
      <c r="E32" s="11">
        <v>9.8698821073614496E-2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7.0831975371584394E-2</v>
      </c>
      <c r="D33" s="27">
        <v>6.3279905283028196E-2</v>
      </c>
      <c r="E33" s="27">
        <v>7.92091254425107E-2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6.7494386818896204E-2</v>
      </c>
      <c r="D34" s="11">
        <v>4.55776333281257E-2</v>
      </c>
      <c r="E34" s="11">
        <v>9.8858544134330997E-2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4.4847301551884801E-2</v>
      </c>
      <c r="D35" s="11">
        <v>2.7491462614927499E-2</v>
      </c>
      <c r="E35" s="11">
        <v>7.2345087305935696E-2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3.7403325724889303E-2</v>
      </c>
      <c r="D36" s="11">
        <v>1.9493453428053899E-2</v>
      </c>
      <c r="E36" s="11">
        <v>7.0583594591015694E-2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1.5064236889120499E-2</v>
      </c>
      <c r="D37" s="11">
        <v>6.0814953029349802E-3</v>
      </c>
      <c r="E37" s="11">
        <v>3.6823473259945602E-2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4.83397525346708E-2</v>
      </c>
      <c r="D38" s="11">
        <v>2.87465677831409E-2</v>
      </c>
      <c r="E38" s="11">
        <v>8.0184814901370499E-2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7.9011696664937695E-2</v>
      </c>
      <c r="D39" s="11">
        <v>5.7021629409598103E-2</v>
      </c>
      <c r="E39" s="11">
        <v>0.108506295143507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7.3423154821165501E-2</v>
      </c>
      <c r="D40" s="11">
        <v>5.4053991342121799E-2</v>
      </c>
      <c r="E40" s="11">
        <v>9.9006443999426194E-2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6.8739794183144395E-2</v>
      </c>
      <c r="D41" s="11">
        <v>4.1188076487932997E-2</v>
      </c>
      <c r="E41" s="11">
        <v>0.112557974931338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7.3433836098720298E-2</v>
      </c>
      <c r="D42" s="11">
        <v>5.0877726682667199E-2</v>
      </c>
      <c r="E42" s="11">
        <v>0.104884887146088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9.5749236591833597E-2</v>
      </c>
      <c r="D43" s="11">
        <v>7.4803110552434507E-2</v>
      </c>
      <c r="E43" s="11">
        <v>0.121788553327037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5.0534974161944503E-2</v>
      </c>
      <c r="D44" s="11">
        <v>3.2894682725868499E-2</v>
      </c>
      <c r="E44" s="11">
        <v>7.6883106076841803E-2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6.67469897422278E-2</v>
      </c>
      <c r="D45" s="11">
        <v>5.2537629544696401E-2</v>
      </c>
      <c r="E45" s="11">
        <v>8.4456850697713096E-2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6.2561716371435303E-2</v>
      </c>
      <c r="D46" s="27">
        <v>5.7751248385431303E-2</v>
      </c>
      <c r="E46" s="27">
        <v>6.7744070374116505E-2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5.5126153308968098E-2</v>
      </c>
      <c r="D47" s="11">
        <v>3.0609477491239202E-2</v>
      </c>
      <c r="E47" s="11">
        <v>9.7308327855695806E-2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7.1846819813445498E-2</v>
      </c>
      <c r="D48" s="11">
        <v>4.7550811624252599E-2</v>
      </c>
      <c r="E48" s="11">
        <v>0.107160132346018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0.13800779879622799</v>
      </c>
      <c r="D49" s="11">
        <v>8.0205597948272603E-2</v>
      </c>
      <c r="E49" s="11">
        <v>0.22717794777537201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4.18781417192595E-2</v>
      </c>
      <c r="D50" s="11">
        <v>2.3210226547390099E-2</v>
      </c>
      <c r="E50" s="11">
        <v>7.44167215169248E-2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4.5737262087529103E-2</v>
      </c>
      <c r="D51" s="11">
        <v>2.9205926242617399E-2</v>
      </c>
      <c r="E51" s="11">
        <v>7.0941988922344504E-2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9.3159172228567594E-2</v>
      </c>
      <c r="D52" s="11">
        <v>4.96929033997855E-2</v>
      </c>
      <c r="E52" s="11">
        <v>0.167926875599931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3.5052082595791297E-2</v>
      </c>
      <c r="D53" s="11">
        <v>1.6892087572324101E-2</v>
      </c>
      <c r="E53" s="11">
        <v>7.1318861066721001E-2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6.0253628987195197E-2</v>
      </c>
      <c r="D54" s="11">
        <v>3.4798889477965597E-2</v>
      </c>
      <c r="E54" s="11">
        <v>0.102353537097645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0.115572397254795</v>
      </c>
      <c r="D55" s="11">
        <v>7.3574020230102094E-2</v>
      </c>
      <c r="E55" s="11">
        <v>0.17696527788505501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6.1327327644546098E-2</v>
      </c>
      <c r="D56" s="11">
        <v>3.3569081580895298E-2</v>
      </c>
      <c r="E56" s="11">
        <v>0.109439593528301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6.9041307837599E-2</v>
      </c>
      <c r="D57" s="11">
        <v>4.8895398161161403E-2</v>
      </c>
      <c r="E57" s="11">
        <v>9.66443074587401E-2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4.68465416367361E-2</v>
      </c>
      <c r="D58" s="11">
        <v>2.7688095353684501E-2</v>
      </c>
      <c r="E58" s="11">
        <v>7.8195333851889606E-2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2.9349297308643999E-2</v>
      </c>
      <c r="D59" s="11">
        <v>1.33690022175742E-2</v>
      </c>
      <c r="E59" s="11">
        <v>6.3207502882914102E-2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6.3877530655874301E-2</v>
      </c>
      <c r="D60" s="11">
        <v>4.0852634773178097E-2</v>
      </c>
      <c r="E60" s="11">
        <v>9.8546150346771902E-2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6.9378067847231495E-2</v>
      </c>
      <c r="D61" s="11">
        <v>4.4924397007120899E-2</v>
      </c>
      <c r="E61" s="11">
        <v>0.105669874063181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4.0060693727426898E-2</v>
      </c>
      <c r="D62" s="11">
        <v>2.44661317516927E-2</v>
      </c>
      <c r="E62" s="11">
        <v>6.4933515181325299E-2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6.2597826764151002E-2</v>
      </c>
      <c r="D63" s="11">
        <v>3.1739862957250599E-2</v>
      </c>
      <c r="E63" s="11">
        <v>0.11974614489161001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3.4747879480246699E-2</v>
      </c>
      <c r="D64" s="11">
        <v>1.9973161229854E-2</v>
      </c>
      <c r="E64" s="11">
        <v>5.9785153741242499E-2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6.6004657855761401E-2</v>
      </c>
      <c r="D65" s="11">
        <v>3.2109468805950302E-2</v>
      </c>
      <c r="E65" s="11">
        <v>0.13084315889855899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6.03437505158467E-2</v>
      </c>
      <c r="D66" s="11">
        <v>4.0292281930672198E-2</v>
      </c>
      <c r="E66" s="11">
        <v>8.9443841754947601E-2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8.4744448019971705E-2</v>
      </c>
      <c r="D67" s="11">
        <v>6.2404767546586602E-2</v>
      </c>
      <c r="E67" s="11">
        <v>0.114108017095555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5.0754451372900099E-2</v>
      </c>
      <c r="D68" s="11">
        <v>3.18565441261855E-2</v>
      </c>
      <c r="E68" s="11">
        <v>7.9937323628616802E-2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4.53697366402998E-2</v>
      </c>
      <c r="D69" s="11">
        <v>2.65858023657966E-2</v>
      </c>
      <c r="E69" s="11">
        <v>7.6383849756908706E-2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3.9349406353980897E-2</v>
      </c>
      <c r="D70" s="11">
        <v>2.0204394036079199E-2</v>
      </c>
      <c r="E70" s="11">
        <v>7.5242461798843599E-2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2.7048120132199299E-2</v>
      </c>
      <c r="D71" s="11">
        <v>1.49075004137706E-2</v>
      </c>
      <c r="E71" s="11">
        <v>4.8588344296114902E-2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5.1242374341874099E-2</v>
      </c>
      <c r="D72" s="11">
        <v>3.2509635135910701E-2</v>
      </c>
      <c r="E72" s="11">
        <v>7.9878121191666304E-2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5.2486387432126899E-2</v>
      </c>
      <c r="D73" s="11">
        <v>3.0449839336100799E-2</v>
      </c>
      <c r="E73" s="11">
        <v>8.9006738894231094E-2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4.7974888775081097E-2</v>
      </c>
      <c r="D74" s="11">
        <v>3.0233177912661498E-2</v>
      </c>
      <c r="E74" s="11">
        <v>7.53193297644109E-2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7.4096706321824801E-2</v>
      </c>
      <c r="D75" s="11">
        <v>4.96895699250509E-2</v>
      </c>
      <c r="E75" s="11">
        <v>0.10911589462091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4.8482639230071997E-2</v>
      </c>
      <c r="D76" s="11">
        <v>3.2582500794138797E-2</v>
      </c>
      <c r="E76" s="11">
        <v>7.1567972127701607E-2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7.7911852426905903E-2</v>
      </c>
      <c r="D77" s="11">
        <v>5.1324771924252E-2</v>
      </c>
      <c r="E77" s="11">
        <v>0.11657902523451601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9.1305678043034202E-2</v>
      </c>
      <c r="D78" s="11">
        <v>6.2573442864489098E-2</v>
      </c>
      <c r="E78" s="11">
        <v>0.13138202655418799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7.96902065369305E-2</v>
      </c>
      <c r="D79" s="11">
        <v>5.8177877840779699E-2</v>
      </c>
      <c r="E79" s="11">
        <v>0.10824289690415601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6.4634848593529803E-2</v>
      </c>
      <c r="D80" s="11">
        <v>4.04801172671879E-2</v>
      </c>
      <c r="E80" s="11">
        <v>0.101675551457582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9.8946659530004102E-2</v>
      </c>
      <c r="D81" s="11">
        <v>7.1938358439333799E-2</v>
      </c>
      <c r="E81" s="11">
        <v>0.134623980472134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5.9103428588678203E-2</v>
      </c>
      <c r="D82" s="11">
        <v>2.94931531289153E-2</v>
      </c>
      <c r="E82" s="11">
        <v>0.11492137851000001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2.88191417459026E-2</v>
      </c>
      <c r="D83" s="11">
        <v>1.6132144498726599E-2</v>
      </c>
      <c r="E83" s="11">
        <v>5.0966862957731299E-2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4.9209272986942103E-2</v>
      </c>
      <c r="D84" s="11">
        <v>2.5548697708150599E-2</v>
      </c>
      <c r="E84" s="11">
        <v>9.2697399556439505E-2</v>
      </c>
      <c r="F84" s="15" t="s">
        <v>112</v>
      </c>
    </row>
    <row r="85" spans="1:6" x14ac:dyDescent="0.25">
      <c r="A85" s="12" t="s">
        <v>137</v>
      </c>
      <c r="B85" t="s">
        <v>176</v>
      </c>
      <c r="C85" s="8">
        <v>4.5177229224056203E-2</v>
      </c>
      <c r="D85" s="11">
        <v>3.33757007124212E-2</v>
      </c>
      <c r="E85" s="11">
        <v>6.0888874918573498E-2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3.9862693046641001E-2</v>
      </c>
      <c r="D86" s="11">
        <v>1.99017201062353E-2</v>
      </c>
      <c r="E86" s="11">
        <v>7.8245747508419797E-2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9.7449630514466104E-2</v>
      </c>
      <c r="D87" s="11">
        <v>6.2911596301580303E-2</v>
      </c>
      <c r="E87" s="11">
        <v>0.14795507009188999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5.5595240369101302E-2</v>
      </c>
      <c r="D88" s="11">
        <v>3.6146409202454502E-2</v>
      </c>
      <c r="E88" s="11">
        <v>8.4590254335465007E-2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6.3753318605109799E-2</v>
      </c>
      <c r="D89" s="27">
        <v>5.2812898681364802E-2</v>
      </c>
      <c r="E89" s="27">
        <v>7.6776389200442205E-2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4.8006235375417101E-2</v>
      </c>
      <c r="D90" s="11">
        <v>2.07277899625537E-2</v>
      </c>
      <c r="E90" s="11">
        <v>0.107252222670407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1.7621590345215599E-2</v>
      </c>
      <c r="D92" s="11">
        <v>6.5903657216732896E-3</v>
      </c>
      <c r="E92" s="11">
        <v>4.6257542006514302E-2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8.4110856373341203E-2</v>
      </c>
      <c r="D93" s="11">
        <v>5.4371104169904497E-2</v>
      </c>
      <c r="E93" s="11">
        <v>0.12791710893993399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1.2223304785584199E-2</v>
      </c>
      <c r="D94" s="11">
        <v>2.9595360508724799E-3</v>
      </c>
      <c r="E94" s="11">
        <v>4.9057255655630197E-2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3.23538543136924E-2</v>
      </c>
      <c r="D95" s="11">
        <v>1.0316368985441599E-2</v>
      </c>
      <c r="E95" s="11">
        <v>9.6859807027905906E-2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9.3440503624842505E-2</v>
      </c>
      <c r="D96" s="11">
        <v>7.2195073333956694E-2</v>
      </c>
      <c r="E96" s="11">
        <v>0.120128506512328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5.7770454986021999E-2</v>
      </c>
      <c r="D97" s="11">
        <v>3.5301123042036399E-2</v>
      </c>
      <c r="E97" s="11">
        <v>9.3160501722402506E-2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1.51993103340718E-2</v>
      </c>
      <c r="D98" s="11">
        <v>6.6960575812308699E-3</v>
      </c>
      <c r="E98" s="11">
        <v>3.41297301537365E-2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1.04374460494738E-2</v>
      </c>
      <c r="D99" s="11">
        <v>3.31201671613515E-3</v>
      </c>
      <c r="E99" s="11">
        <v>3.2394191887568202E-2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6.2056365981140303E-2</v>
      </c>
      <c r="D100" s="11">
        <v>3.1329683930341502E-2</v>
      </c>
      <c r="E100" s="11">
        <v>0.11920972544396399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4.7992759392485103E-2</v>
      </c>
      <c r="D101" s="27">
        <v>4.0968862045352598E-2</v>
      </c>
      <c r="E101" s="27">
        <v>5.6150361861259601E-2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6.9661217976946096E-3</v>
      </c>
      <c r="D102" s="11">
        <v>2.2211414069759198E-3</v>
      </c>
      <c r="E102" s="11">
        <v>2.1627987351170001E-2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5.2239072914381499E-2</v>
      </c>
      <c r="D103" s="11">
        <v>3.29616503716453E-2</v>
      </c>
      <c r="E103" s="11">
        <v>8.18366811529537E-2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8.1037414404490998E-2</v>
      </c>
      <c r="D104" s="11">
        <v>6.2802015165338704E-2</v>
      </c>
      <c r="E104" s="11">
        <v>0.103980246492965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3.9249919697259099E-2</v>
      </c>
      <c r="D105" s="11">
        <v>2.31377042962073E-2</v>
      </c>
      <c r="E105" s="11">
        <v>6.5826010969688806E-2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5.3582669286163502E-2</v>
      </c>
      <c r="D106" s="11">
        <v>3.3007987942388302E-2</v>
      </c>
      <c r="E106" s="11">
        <v>8.5843552473121795E-2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4.4732609742667802E-2</v>
      </c>
      <c r="D107" s="11">
        <v>2.5058075499107799E-2</v>
      </c>
      <c r="E107" s="11">
        <v>7.8609215828330706E-2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9.8073570611651294E-3</v>
      </c>
      <c r="D108" s="11">
        <v>3.0750588361598101E-3</v>
      </c>
      <c r="E108" s="11">
        <v>3.0823124388538299E-2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2.0504106545695601E-2</v>
      </c>
      <c r="D109" s="11">
        <v>1.0216024497843E-2</v>
      </c>
      <c r="E109" s="11">
        <v>4.0726528048882202E-2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4.2297049519815402E-2</v>
      </c>
      <c r="D110" s="11">
        <v>3.0102807451305599E-2</v>
      </c>
      <c r="E110" s="11">
        <v>5.9129864248394601E-2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4.2348071622158499E-2</v>
      </c>
      <c r="D111" s="27">
        <v>3.1899252386608103E-2</v>
      </c>
      <c r="E111" s="27">
        <v>5.6021417616533398E-2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1.4302160876167499E-2</v>
      </c>
      <c r="D112" s="11">
        <v>3.0614525553389698E-3</v>
      </c>
      <c r="E112" s="11">
        <v>6.4159144587522601E-2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4.6773580219438199E-2</v>
      </c>
      <c r="D113" s="11">
        <v>3.1082168291628701E-2</v>
      </c>
      <c r="E113" s="11">
        <v>6.9815794953074106E-2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7.8037870268045997E-2</v>
      </c>
      <c r="D114" s="11">
        <v>5.1760824404756198E-2</v>
      </c>
      <c r="E114" s="11">
        <v>0.116022583358296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1.14027844036125E-2</v>
      </c>
      <c r="D115" s="11">
        <v>2.5124266043038499E-3</v>
      </c>
      <c r="E115" s="11">
        <v>5.0169885023794498E-2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1.6175214160984601E-2</v>
      </c>
      <c r="D116" s="11">
        <v>4.9484782883496498E-3</v>
      </c>
      <c r="E116" s="11">
        <v>5.1552727852737797E-2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2.80706176031741E-2</v>
      </c>
      <c r="D117" s="11">
        <v>9.4431584537691092E-3</v>
      </c>
      <c r="E117" s="11">
        <v>8.04578254514038E-2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3.5198338282725797E-2</v>
      </c>
      <c r="D118" s="11">
        <v>1.9505572958896399E-2</v>
      </c>
      <c r="E118" s="11">
        <v>6.2708895176145807E-2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1.4072097025062799E-2</v>
      </c>
      <c r="D119" s="11">
        <v>4.4471735615609397E-3</v>
      </c>
      <c r="E119" s="11">
        <v>4.3615426039664298E-2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7.4584157214319796E-2</v>
      </c>
      <c r="D120" s="27">
        <v>6.6380607355483706E-2</v>
      </c>
      <c r="E120" s="27">
        <v>8.37106287907457E-2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7.1774586408850496E-2</v>
      </c>
      <c r="D121" s="11">
        <v>4.6486477018466497E-2</v>
      </c>
      <c r="E121" s="11">
        <v>0.10924307529868101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8.5886324031858599E-2</v>
      </c>
      <c r="D122" s="11">
        <v>6.4746968504910504E-2</v>
      </c>
      <c r="E122" s="11">
        <v>0.11309292163936099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6.2843847887684795E-2</v>
      </c>
      <c r="D123" s="11">
        <v>4.1530703707630803E-2</v>
      </c>
      <c r="E123" s="11">
        <v>9.4021744694951906E-2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7.7064203246665602E-2</v>
      </c>
      <c r="D124" s="11">
        <v>5.2156090442432801E-2</v>
      </c>
      <c r="E124" s="11">
        <v>0.11245633519798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5.62578045760974E-2</v>
      </c>
      <c r="D125" s="11">
        <v>3.2040973401002697E-2</v>
      </c>
      <c r="E125" s="11">
        <v>9.69447728697133E-2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4.3654052831847201E-2</v>
      </c>
      <c r="D126" s="11">
        <v>2.6987152840043101E-2</v>
      </c>
      <c r="E126" s="11">
        <v>6.9875014730967105E-2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4.0646763754101201E-2</v>
      </c>
      <c r="D127" s="11">
        <v>2.2787419057291501E-2</v>
      </c>
      <c r="E127" s="11">
        <v>7.1479310190237302E-2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6.6439690794026604E-2</v>
      </c>
      <c r="D128" s="11">
        <v>4.6470931788134003E-2</v>
      </c>
      <c r="E128" s="11">
        <v>9.4141942450975E-2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9.4690880993012497E-2</v>
      </c>
      <c r="D129" s="11">
        <v>7.0978430717038202E-2</v>
      </c>
      <c r="E129" s="11">
        <v>0.12525710053735001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8.2218199874586506E-2</v>
      </c>
      <c r="D130" s="11">
        <v>6.0198032513794103E-2</v>
      </c>
      <c r="E130" s="11">
        <v>0.111338977820365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8.7950986929818606E-2</v>
      </c>
      <c r="D131" s="11">
        <v>6.4649015555798398E-2</v>
      </c>
      <c r="E131" s="11">
        <v>0.118587033632573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5.5384099517671703E-2</v>
      </c>
      <c r="D132" s="27">
        <v>4.5384112844689198E-2</v>
      </c>
      <c r="E132" s="27">
        <v>6.7431850893589704E-2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5.5953633993317597E-2</v>
      </c>
      <c r="D133" s="11">
        <v>3.11353934256773E-2</v>
      </c>
      <c r="E133" s="11">
        <v>9.85425734957142E-2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9.2422724191217706E-2</v>
      </c>
      <c r="D134" s="11">
        <v>5.3324053405243897E-2</v>
      </c>
      <c r="E134" s="11">
        <v>0.155481178820604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0.102503002127262</v>
      </c>
      <c r="D135" s="11">
        <v>6.7104160574766203E-2</v>
      </c>
      <c r="E135" s="11">
        <v>0.153502828075989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5.60737084637591E-2</v>
      </c>
      <c r="D136" s="11">
        <v>2.66419434971924E-2</v>
      </c>
      <c r="E136" s="11">
        <v>0.114204353466029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3.4506964160701203E-2</v>
      </c>
      <c r="D137" s="11">
        <v>1.4785208162514401E-2</v>
      </c>
      <c r="E137" s="11">
        <v>7.8440786610202706E-2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1.5918164899659502E-2</v>
      </c>
      <c r="D138" s="11">
        <v>5.9542299107379704E-3</v>
      </c>
      <c r="E138" s="11">
        <v>4.1853914165164999E-2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5.1203895704308999E-2</v>
      </c>
      <c r="D139" s="11">
        <v>2.4661787737292301E-2</v>
      </c>
      <c r="E139" s="11">
        <v>0.10328672479420201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2.6368991292033801E-2</v>
      </c>
      <c r="D140" s="11">
        <v>1.0939575784099801E-2</v>
      </c>
      <c r="E140" s="11">
        <v>6.2191999017197103E-2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5.93258782092769E-2</v>
      </c>
      <c r="D141" s="11">
        <v>4.2411916484962398E-2</v>
      </c>
      <c r="E141" s="11">
        <v>8.2404698543577806E-2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6.3977490121980701E-2</v>
      </c>
      <c r="D142" s="11">
        <v>3.6180321354261302E-2</v>
      </c>
      <c r="E142" s="11">
        <v>0.11067866032304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3.39086496280687E-2</v>
      </c>
      <c r="D143" s="11">
        <v>1.21667189349128E-2</v>
      </c>
      <c r="E143" s="11">
        <v>9.0927128903366294E-2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4.4142674701597197E-2</v>
      </c>
      <c r="D144" s="11">
        <v>2.3127070147749899E-2</v>
      </c>
      <c r="E144" s="11">
        <v>8.2639666902112899E-2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7.7211401239439204E-2</v>
      </c>
      <c r="D145" s="27">
        <v>6.2099816794734398E-2</v>
      </c>
      <c r="E145" s="27">
        <v>9.5625364441512206E-2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5.4578866522577603E-2</v>
      </c>
      <c r="D146" s="11">
        <v>3.5430213983767202E-2</v>
      </c>
      <c r="E146" s="11">
        <v>8.3184118468574694E-2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6.3412414931395905E-2</v>
      </c>
      <c r="D147" s="11">
        <v>3.3177893413495398E-2</v>
      </c>
      <c r="E147" s="11">
        <v>0.11784100155301699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4.3601946392829501E-2</v>
      </c>
      <c r="D148" s="11">
        <v>2.0588400772947602E-2</v>
      </c>
      <c r="E148" s="11">
        <v>8.9976599449322903E-2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8.2793112443677E-2</v>
      </c>
      <c r="D149" s="11">
        <v>4.8866053855655699E-2</v>
      </c>
      <c r="E149" s="11">
        <v>0.13688527768213399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8.3689424003655699E-2</v>
      </c>
      <c r="D150" s="11">
        <v>6.2895459325088304E-2</v>
      </c>
      <c r="E150" s="11">
        <v>0.11054712482588799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6.0867327982192201E-2</v>
      </c>
      <c r="D151" s="27">
        <v>5.0138282432683798E-2</v>
      </c>
      <c r="E151" s="27">
        <v>7.3714098836532002E-2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6.5355786043511693E-2</v>
      </c>
      <c r="D152" s="11">
        <v>4.0414607052276702E-2</v>
      </c>
      <c r="E152" s="11">
        <v>0.104020466772738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2.94402196732188E-2</v>
      </c>
      <c r="D153" s="11">
        <v>1.39783597484739E-2</v>
      </c>
      <c r="E153" s="11">
        <v>6.0947726958166401E-2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7.0545827065159203E-2</v>
      </c>
      <c r="D154" s="11">
        <v>4.1756128717831201E-2</v>
      </c>
      <c r="E154" s="11">
        <v>0.11676644977761599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2.2511756988901298E-2</v>
      </c>
      <c r="D155" s="11">
        <v>1.25533755983136E-2</v>
      </c>
      <c r="E155" s="11">
        <v>4.00495483291049E-2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8.8314356211641007E-2</v>
      </c>
      <c r="D156" s="11">
        <v>6.7414384052081402E-2</v>
      </c>
      <c r="E156" s="11">
        <v>0.114895512604612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6.4668150510539701E-2</v>
      </c>
      <c r="D157" s="11">
        <v>3.5273011420343899E-2</v>
      </c>
      <c r="E157" s="11">
        <v>0.11562406657298301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2.79199222377918E-2</v>
      </c>
      <c r="D158" s="11">
        <v>1.20429199554362E-2</v>
      </c>
      <c r="E158" s="11">
        <v>6.33857129874692E-2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3.9206750856471899E-2</v>
      </c>
      <c r="D159" s="27">
        <v>2.7990971870036699E-2</v>
      </c>
      <c r="E159" s="27">
        <v>5.4663872696979698E-2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6.2676355531483402E-2</v>
      </c>
      <c r="D160" s="11">
        <v>3.7098950903148797E-2</v>
      </c>
      <c r="E160" s="11">
        <v>0.103983485625233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2.72946393591059E-2</v>
      </c>
      <c r="D161" s="11">
        <v>1.7266838373263399E-2</v>
      </c>
      <c r="E161" s="11">
        <v>4.2891956387529302E-2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4.6936276649191297E-2</v>
      </c>
      <c r="D162" s="27">
        <v>3.6506227354119597E-2</v>
      </c>
      <c r="E162" s="27">
        <v>6.0160188342334102E-2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4.2029039856917298E-2</v>
      </c>
      <c r="D163" s="11">
        <v>2.56898359523683E-2</v>
      </c>
      <c r="E163" s="11">
        <v>6.8034615303369406E-2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4.7532529952344402E-2</v>
      </c>
      <c r="D164" s="10">
        <v>3.5774011103809997E-2</v>
      </c>
      <c r="E164" s="10">
        <v>6.2903806444885399E-2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66</v>
      </c>
    </row>
    <row r="3" spans="1:6" x14ac:dyDescent="0.25">
      <c r="A3" s="1" t="s">
        <v>316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6.2899955667855098E-2</v>
      </c>
      <c r="D12" s="23">
        <v>6.00818471835688E-2</v>
      </c>
      <c r="E12" s="23">
        <v>6.5840986791388403E-2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7.7396985973612803E-2</v>
      </c>
      <c r="D13" s="27">
        <v>6.1808860848980601E-2</v>
      </c>
      <c r="E13" s="27">
        <v>9.6512003913391695E-2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7.6875255448702398E-2</v>
      </c>
      <c r="D14" s="11">
        <v>6.1435922708381899E-2</v>
      </c>
      <c r="E14" s="11">
        <v>9.5798582895959702E-2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7.12923469766574E-2</v>
      </c>
      <c r="D15" s="27">
        <v>5.8999630862833198E-2</v>
      </c>
      <c r="E15" s="27">
        <v>8.5912443584318196E-2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8.1557014564692901E-2</v>
      </c>
      <c r="D16" s="11">
        <v>6.1567114953990802E-2</v>
      </c>
      <c r="E16" s="11">
        <v>0.10729525027732099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6.5618250442043405E-2</v>
      </c>
      <c r="D17" s="11">
        <v>5.0229749455381403E-2</v>
      </c>
      <c r="E17" s="11">
        <v>8.5297807732165998E-2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6.66367070405222E-2</v>
      </c>
      <c r="D18" s="11">
        <v>3.08273424878624E-2</v>
      </c>
      <c r="E18" s="11">
        <v>0.13811477017048299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4.1213355433980803E-2</v>
      </c>
      <c r="D19" s="27">
        <v>3.1130075649610501E-2</v>
      </c>
      <c r="E19" s="27">
        <v>5.4379377403616598E-2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3.5189268585790703E-2</v>
      </c>
      <c r="D20" s="11">
        <v>2.3228470534527899E-2</v>
      </c>
      <c r="E20" s="11">
        <v>5.2974894347366998E-2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4.2336127828670703E-2</v>
      </c>
      <c r="D21" s="11">
        <v>2.7294350799947499E-2</v>
      </c>
      <c r="E21" s="11">
        <v>6.5112459545214996E-2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8.2451573071562201E-2</v>
      </c>
      <c r="D22" s="11">
        <v>4.9881932002710003E-2</v>
      </c>
      <c r="E22" s="11">
        <v>0.13330342101015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3.9398268685416099E-2</v>
      </c>
      <c r="D23" s="27">
        <v>2.7648796592715501E-2</v>
      </c>
      <c r="E23" s="27">
        <v>5.5853920415638802E-2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3.8621246289930002E-2</v>
      </c>
      <c r="D24" s="11">
        <v>1.7271254145187299E-2</v>
      </c>
      <c r="E24" s="11">
        <v>8.4104500903000506E-2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4.0411413690998099E-2</v>
      </c>
      <c r="D25" s="11">
        <v>2.6156547390362401E-2</v>
      </c>
      <c r="E25" s="11">
        <v>6.1940814403086297E-2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3.6559665357068297E-2</v>
      </c>
      <c r="D26" s="11">
        <v>1.9012910810986099E-2</v>
      </c>
      <c r="E26" s="11">
        <v>6.9158444883745507E-2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6.4979642436518104E-2</v>
      </c>
      <c r="D27" s="27">
        <v>5.2744326478862499E-2</v>
      </c>
      <c r="E27" s="27">
        <v>7.9814086292969294E-2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5.1289666162374202E-2</v>
      </c>
      <c r="D28" s="11">
        <v>3.1904125290320003E-2</v>
      </c>
      <c r="E28" s="11">
        <v>8.1463045664645795E-2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5.4175099713275797E-2</v>
      </c>
      <c r="D29" s="11">
        <v>3.3601266248758803E-2</v>
      </c>
      <c r="E29" s="11">
        <v>8.6222229628978395E-2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7.7101911899098902E-2</v>
      </c>
      <c r="D30" s="11">
        <v>5.67355498985639E-2</v>
      </c>
      <c r="E30" s="11">
        <v>0.103973326492731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2.1090863939935402E-2</v>
      </c>
      <c r="D31" s="11">
        <v>7.8113271083433003E-3</v>
      </c>
      <c r="E31" s="11">
        <v>5.5679198241708999E-2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8.0037045265609494E-2</v>
      </c>
      <c r="D32" s="11">
        <v>5.82397298661659E-2</v>
      </c>
      <c r="E32" s="11">
        <v>0.10904778327666299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6.9655979388650896E-2</v>
      </c>
      <c r="D33" s="27">
        <v>6.1512841991805602E-2</v>
      </c>
      <c r="E33" s="27">
        <v>7.8786615636703999E-2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4.8765738382253197E-2</v>
      </c>
      <c r="D34" s="11">
        <v>3.0889121292412398E-2</v>
      </c>
      <c r="E34" s="11">
        <v>7.6174968029305401E-2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6.88992690463546E-2</v>
      </c>
      <c r="D35" s="11">
        <v>4.7317149379438497E-2</v>
      </c>
      <c r="E35" s="11">
        <v>9.9299296270908097E-2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5.6083341158614998E-2</v>
      </c>
      <c r="D36" s="11">
        <v>3.8898473597748701E-2</v>
      </c>
      <c r="E36" s="11">
        <v>8.0226535689461004E-2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1.5903837385886101E-2</v>
      </c>
      <c r="D37" s="11">
        <v>6.6763438048566401E-3</v>
      </c>
      <c r="E37" s="11">
        <v>3.7404569231824003E-2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7.4412514060267707E-2</v>
      </c>
      <c r="D38" s="11">
        <v>5.2257558037971399E-2</v>
      </c>
      <c r="E38" s="11">
        <v>0.104920388396103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7.4444962928763098E-2</v>
      </c>
      <c r="D39" s="11">
        <v>5.2915501045878499E-2</v>
      </c>
      <c r="E39" s="11">
        <v>0.103774200492732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4.6129073821924202E-2</v>
      </c>
      <c r="D40" s="11">
        <v>3.1254160444890801E-2</v>
      </c>
      <c r="E40" s="11">
        <v>6.75895262986103E-2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4.2396641647632897E-2</v>
      </c>
      <c r="D41" s="11">
        <v>2.28389535790176E-2</v>
      </c>
      <c r="E41" s="11">
        <v>7.7376001406167197E-2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8.1829369083225106E-2</v>
      </c>
      <c r="D42" s="11">
        <v>5.9530736193494499E-2</v>
      </c>
      <c r="E42" s="11">
        <v>0.111490312292692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9.1312605293049007E-2</v>
      </c>
      <c r="D43" s="11">
        <v>6.9012775043183996E-2</v>
      </c>
      <c r="E43" s="11">
        <v>0.119890166911998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4.96886642267374E-2</v>
      </c>
      <c r="D44" s="11">
        <v>3.4988404987257499E-2</v>
      </c>
      <c r="E44" s="11">
        <v>7.0116428416852297E-2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7.4714165527250895E-2</v>
      </c>
      <c r="D45" s="11">
        <v>5.8213379391161502E-2</v>
      </c>
      <c r="E45" s="11">
        <v>9.5418280357859306E-2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6.3093719642678806E-2</v>
      </c>
      <c r="D46" s="27">
        <v>5.8250852068704298E-2</v>
      </c>
      <c r="E46" s="27">
        <v>6.8310009575013098E-2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4.10429708700751E-2</v>
      </c>
      <c r="D47" s="11">
        <v>1.66863171465415E-2</v>
      </c>
      <c r="E47" s="11">
        <v>9.7429810753396004E-2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4.6886439523562702E-2</v>
      </c>
      <c r="D48" s="11">
        <v>2.3826733454475502E-2</v>
      </c>
      <c r="E48" s="11">
        <v>9.0201324636357702E-2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5.9561633276037397E-2</v>
      </c>
      <c r="D49" s="11">
        <v>2.983775855055E-2</v>
      </c>
      <c r="E49" s="11">
        <v>0.115374573857578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5.6335226029530401E-2</v>
      </c>
      <c r="D50" s="11">
        <v>2.82171118220528E-2</v>
      </c>
      <c r="E50" s="11">
        <v>0.109320753481528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5.64287493420874E-2</v>
      </c>
      <c r="D51" s="11">
        <v>3.6378129245571302E-2</v>
      </c>
      <c r="E51" s="11">
        <v>8.6538248997389794E-2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6.8754379485120101E-2</v>
      </c>
      <c r="D52" s="11">
        <v>3.8714949886599501E-2</v>
      </c>
      <c r="E52" s="11">
        <v>0.119211310663357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4.5447156162217402E-2</v>
      </c>
      <c r="D53" s="11">
        <v>2.1557139658097201E-2</v>
      </c>
      <c r="E53" s="11">
        <v>9.3288270318619096E-2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4.9894698313736198E-2</v>
      </c>
      <c r="D54" s="11">
        <v>2.3816593880990101E-2</v>
      </c>
      <c r="E54" s="11">
        <v>0.101556528301485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7.7448703854271994E-2</v>
      </c>
      <c r="D55" s="11">
        <v>4.4590257959996202E-2</v>
      </c>
      <c r="E55" s="11">
        <v>0.13119551693392101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7.1245037006032602E-2</v>
      </c>
      <c r="D56" s="11">
        <v>3.21472124711722E-2</v>
      </c>
      <c r="E56" s="11">
        <v>0.15049994277326301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7.52493542815591E-2</v>
      </c>
      <c r="D57" s="11">
        <v>5.1554690944136297E-2</v>
      </c>
      <c r="E57" s="11">
        <v>0.108587334863903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7.5047084749887999E-2</v>
      </c>
      <c r="D58" s="11">
        <v>4.7697796315318897E-2</v>
      </c>
      <c r="E58" s="11">
        <v>0.116165183323917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5.1381219527101701E-2</v>
      </c>
      <c r="D59" s="11">
        <v>2.9373498514902899E-2</v>
      </c>
      <c r="E59" s="11">
        <v>8.8376604232433903E-2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6.7208877252120297E-2</v>
      </c>
      <c r="D60" s="11">
        <v>4.2769665717006897E-2</v>
      </c>
      <c r="E60" s="11">
        <v>0.10409439014531099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5.3807297109262901E-2</v>
      </c>
      <c r="D61" s="11">
        <v>3.3111379488816803E-2</v>
      </c>
      <c r="E61" s="11">
        <v>8.6284598820057498E-2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5.7664985273225701E-2</v>
      </c>
      <c r="D62" s="11">
        <v>3.71784620726862E-2</v>
      </c>
      <c r="E62" s="11">
        <v>8.8403737332170093E-2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0.10224946906556701</v>
      </c>
      <c r="D63" s="11">
        <v>6.0946736865403403E-2</v>
      </c>
      <c r="E63" s="11">
        <v>0.16657731811898299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7.0652450533115002E-2</v>
      </c>
      <c r="D64" s="11">
        <v>4.7392150741212002E-2</v>
      </c>
      <c r="E64" s="11">
        <v>0.104081680897724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4.2128549850254299E-2</v>
      </c>
      <c r="D65" s="11">
        <v>1.93849068088458E-2</v>
      </c>
      <c r="E65" s="11">
        <v>8.9131104804122993E-2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6.3794561449658796E-2</v>
      </c>
      <c r="D66" s="11">
        <v>4.2942464009800299E-2</v>
      </c>
      <c r="E66" s="11">
        <v>9.3779901064026394E-2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7.7266146400942898E-2</v>
      </c>
      <c r="D67" s="11">
        <v>5.5373131282808602E-2</v>
      </c>
      <c r="E67" s="11">
        <v>0.106836087508293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4.8163487050605303E-2</v>
      </c>
      <c r="D68" s="11">
        <v>2.6586337957991001E-2</v>
      </c>
      <c r="E68" s="11">
        <v>8.57104537466436E-2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5.17655531262287E-2</v>
      </c>
      <c r="D69" s="11">
        <v>3.13332002596549E-2</v>
      </c>
      <c r="E69" s="11">
        <v>8.4361442065141498E-2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3.2351543173409499E-2</v>
      </c>
      <c r="D70" s="11">
        <v>1.7615291221963699E-2</v>
      </c>
      <c r="E70" s="11">
        <v>5.8679202984398902E-2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4.0909180035185497E-2</v>
      </c>
      <c r="D71" s="11">
        <v>2.2237677918784102E-2</v>
      </c>
      <c r="E71" s="11">
        <v>7.4070277002639198E-2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6.3244424539143404E-2</v>
      </c>
      <c r="D72" s="11">
        <v>4.1279801376800498E-2</v>
      </c>
      <c r="E72" s="11">
        <v>9.5729254464675798E-2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5.7815206116700497E-2</v>
      </c>
      <c r="D73" s="11">
        <v>3.1937785034924802E-2</v>
      </c>
      <c r="E73" s="11">
        <v>0.102440925378672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5.4019315705969101E-2</v>
      </c>
      <c r="D74" s="11">
        <v>3.5811481837571602E-2</v>
      </c>
      <c r="E74" s="11">
        <v>8.0709738853582E-2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6.4305603273389494E-2</v>
      </c>
      <c r="D75" s="11">
        <v>3.51711439357483E-2</v>
      </c>
      <c r="E75" s="11">
        <v>0.114704772787555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4.7372565869009099E-2</v>
      </c>
      <c r="D76" s="11">
        <v>3.1644395873105198E-2</v>
      </c>
      <c r="E76" s="11">
        <v>7.0350162816452205E-2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3.4170194739154801E-2</v>
      </c>
      <c r="D77" s="11">
        <v>1.76321093185457E-2</v>
      </c>
      <c r="E77" s="11">
        <v>6.5190836083096601E-2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8.9791116721072706E-2</v>
      </c>
      <c r="D78" s="11">
        <v>6.2109620604531797E-2</v>
      </c>
      <c r="E78" s="11">
        <v>0.12812452606126701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5.88287987704494E-2</v>
      </c>
      <c r="D79" s="11">
        <v>3.7921587364757502E-2</v>
      </c>
      <c r="E79" s="11">
        <v>9.0182250411966702E-2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4.1300354609325303E-2</v>
      </c>
      <c r="D80" s="11">
        <v>2.4962091725966001E-2</v>
      </c>
      <c r="E80" s="11">
        <v>6.7591078196632307E-2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5.3166258942464399E-2</v>
      </c>
      <c r="D81" s="11">
        <v>3.48447119380145E-2</v>
      </c>
      <c r="E81" s="11">
        <v>8.0319678659936E-2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0.103328466943792</v>
      </c>
      <c r="D82" s="11">
        <v>6.0215470888534101E-2</v>
      </c>
      <c r="E82" s="11">
        <v>0.17167078426763999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5.5642707024506501E-2</v>
      </c>
      <c r="D83" s="11">
        <v>3.60900605390077E-2</v>
      </c>
      <c r="E83" s="11">
        <v>8.4855919944737304E-2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4.5441465016909398E-2</v>
      </c>
      <c r="D84" s="11">
        <v>2.8869629096254401E-2</v>
      </c>
      <c r="E84" s="11">
        <v>7.0832089491915606E-2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8.0911894455149194E-2</v>
      </c>
      <c r="D85" s="11">
        <v>6.3756574508918903E-2</v>
      </c>
      <c r="E85" s="11">
        <v>0.102179499590943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4.7721808469927303E-2</v>
      </c>
      <c r="D86" s="11">
        <v>2.7779618718939102E-2</v>
      </c>
      <c r="E86" s="11">
        <v>8.0790287706410294E-2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0.10604497612664</v>
      </c>
      <c r="D87" s="11">
        <v>6.4140484032314704E-2</v>
      </c>
      <c r="E87" s="11">
        <v>0.17034351301443801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7.0499070088352905E-2</v>
      </c>
      <c r="D88" s="11">
        <v>4.84399295156989E-2</v>
      </c>
      <c r="E88" s="11">
        <v>0.101531894936222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7.1872234635279295E-2</v>
      </c>
      <c r="D89" s="27">
        <v>5.8591791752683003E-2</v>
      </c>
      <c r="E89" s="27">
        <v>8.7881826889425196E-2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3.6755938039568697E-2</v>
      </c>
      <c r="D90" s="11">
        <v>1.6706962579504801E-2</v>
      </c>
      <c r="E90" s="11">
        <v>7.8933069995312105E-2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3.8844205449014499E-2</v>
      </c>
      <c r="D91" s="11">
        <v>1.8504143244835201E-2</v>
      </c>
      <c r="E91" s="11">
        <v>7.9726265872613306E-2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4.4177319037055102E-2</v>
      </c>
      <c r="D92" s="11">
        <v>1.9782462844661199E-2</v>
      </c>
      <c r="E92" s="11">
        <v>9.5717288424379807E-2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7.8706044633188699E-2</v>
      </c>
      <c r="D93" s="11">
        <v>5.09710846291948E-2</v>
      </c>
      <c r="E93" s="11">
        <v>0.11963010508583299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1.22158337313095E-2</v>
      </c>
      <c r="D94" s="11">
        <v>2.6848061477423401E-3</v>
      </c>
      <c r="E94" s="11">
        <v>5.3758084904630403E-2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5.36835690130942E-2</v>
      </c>
      <c r="D95" s="11">
        <v>1.99267759041038E-2</v>
      </c>
      <c r="E95" s="11">
        <v>0.13665237568231101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9.4499078928682395E-2</v>
      </c>
      <c r="D96" s="11">
        <v>7.0189856409115597E-2</v>
      </c>
      <c r="E96" s="11">
        <v>0.12608577507973401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6.7598444176967601E-2</v>
      </c>
      <c r="D97" s="11">
        <v>4.1863884321438997E-2</v>
      </c>
      <c r="E97" s="11">
        <v>0.107379630243931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4.5390584011794501E-2</v>
      </c>
      <c r="D98" s="11">
        <v>2.7094639781760198E-2</v>
      </c>
      <c r="E98" s="11">
        <v>7.50875531040502E-2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1.4393899227835299E-2</v>
      </c>
      <c r="D99" s="11">
        <v>5.4164147338717798E-3</v>
      </c>
      <c r="E99" s="11">
        <v>3.7687360018346598E-2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4.4255124487778699E-2</v>
      </c>
      <c r="D100" s="11">
        <v>2.63289208260011E-2</v>
      </c>
      <c r="E100" s="11">
        <v>7.3465585505756298E-2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5.8150070587294503E-2</v>
      </c>
      <c r="D101" s="27">
        <v>4.9937749642653802E-2</v>
      </c>
      <c r="E101" s="27">
        <v>6.7616799101632596E-2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1.6615253577146199E-2</v>
      </c>
      <c r="D102" s="11">
        <v>8.3469600599483003E-3</v>
      </c>
      <c r="E102" s="11">
        <v>3.2802985490843602E-2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4.4282064798976402E-2</v>
      </c>
      <c r="D103" s="11">
        <v>2.7002381911895201E-2</v>
      </c>
      <c r="E103" s="11">
        <v>7.1803541121288394E-2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6.6039035640563598E-2</v>
      </c>
      <c r="D104" s="11">
        <v>4.90684482417564E-2</v>
      </c>
      <c r="E104" s="11">
        <v>8.8333775731114006E-2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4.9749425279151598E-2</v>
      </c>
      <c r="D105" s="11">
        <v>3.3369514079967799E-2</v>
      </c>
      <c r="E105" s="11">
        <v>7.3557808945158995E-2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8.1698430676142006E-2</v>
      </c>
      <c r="D106" s="11">
        <v>5.3127595824920902E-2</v>
      </c>
      <c r="E106" s="11">
        <v>0.12362793064163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4.3621743517386E-2</v>
      </c>
      <c r="D107" s="11">
        <v>2.1695153391531798E-2</v>
      </c>
      <c r="E107" s="11">
        <v>8.5766062304816398E-2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2.5414073592519001E-2</v>
      </c>
      <c r="D108" s="11">
        <v>1.14611651030613E-2</v>
      </c>
      <c r="E108" s="11">
        <v>5.5401378273653198E-2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5.12043403560885E-2</v>
      </c>
      <c r="D109" s="11">
        <v>2.9440730017529101E-2</v>
      </c>
      <c r="E109" s="11">
        <v>8.7604201750353702E-2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6.1519694477413497E-2</v>
      </c>
      <c r="D110" s="11">
        <v>4.5976723994782802E-2</v>
      </c>
      <c r="E110" s="11">
        <v>8.1866252761171293E-2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4.3520854670918097E-2</v>
      </c>
      <c r="D111" s="27">
        <v>3.3908591769500597E-2</v>
      </c>
      <c r="E111" s="27">
        <v>5.5700857585411802E-2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3.9306851675204403E-2</v>
      </c>
      <c r="D112" s="11">
        <v>2.1129547136559401E-2</v>
      </c>
      <c r="E112" s="11">
        <v>7.1971949582735506E-2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4.4976175569672698E-2</v>
      </c>
      <c r="D113" s="11">
        <v>3.0842276609174799E-2</v>
      </c>
      <c r="E113" s="11">
        <v>6.5151708302521802E-2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6.45499765472827E-2</v>
      </c>
      <c r="D114" s="11">
        <v>4.3139665665090497E-2</v>
      </c>
      <c r="E114" s="11">
        <v>9.5525456556029995E-2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4.9856570564521502E-2</v>
      </c>
      <c r="D115" s="11">
        <v>2.4167253961518101E-2</v>
      </c>
      <c r="E115" s="11">
        <v>0.100053283011434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1.9408446963330502E-2</v>
      </c>
      <c r="D116" s="11">
        <v>6.9794288276295397E-3</v>
      </c>
      <c r="E116" s="11">
        <v>5.27944040806732E-2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2.1009495807465601E-2</v>
      </c>
      <c r="D117" s="11">
        <v>5.8590435642611001E-3</v>
      </c>
      <c r="E117" s="11">
        <v>7.2480098920315095E-2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3.9494821433614602E-2</v>
      </c>
      <c r="D118" s="11">
        <v>2.2049487983675699E-2</v>
      </c>
      <c r="E118" s="11">
        <v>6.9758176362016103E-2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2.1356834173904899E-2</v>
      </c>
      <c r="D119" s="11">
        <v>9.2074673784836303E-3</v>
      </c>
      <c r="E119" s="11">
        <v>4.8748676122003801E-2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6.7449061193053897E-2</v>
      </c>
      <c r="D120" s="27">
        <v>5.9433347576719198E-2</v>
      </c>
      <c r="E120" s="27">
        <v>7.6457966291297197E-2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0.106590791931021</v>
      </c>
      <c r="D121" s="11">
        <v>7.7964219315327807E-2</v>
      </c>
      <c r="E121" s="11">
        <v>0.14408580533212401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7.3446237577265094E-2</v>
      </c>
      <c r="D122" s="11">
        <v>5.3459896669468203E-2</v>
      </c>
      <c r="E122" s="11">
        <v>0.10011429956222199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7.3893811967540607E-2</v>
      </c>
      <c r="D123" s="11">
        <v>5.0768706476208299E-2</v>
      </c>
      <c r="E123" s="11">
        <v>0.10637199174362701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6.2899848643093101E-2</v>
      </c>
      <c r="D124" s="11">
        <v>4.0359726908756E-2</v>
      </c>
      <c r="E124" s="11">
        <v>9.6758940242025998E-2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4.8208104987743999E-2</v>
      </c>
      <c r="D125" s="11">
        <v>2.6282406661065499E-2</v>
      </c>
      <c r="E125" s="11">
        <v>8.6794557466964004E-2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6.5718868015754398E-2</v>
      </c>
      <c r="D126" s="11">
        <v>4.5263194570007298E-2</v>
      </c>
      <c r="E126" s="11">
        <v>9.4503960614322105E-2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4.2705280505355603E-2</v>
      </c>
      <c r="D127" s="11">
        <v>2.6370197623759001E-2</v>
      </c>
      <c r="E127" s="11">
        <v>6.8447801089763102E-2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6.69794356781169E-2</v>
      </c>
      <c r="D128" s="11">
        <v>4.75418568593736E-2</v>
      </c>
      <c r="E128" s="11">
        <v>9.3583268439540804E-2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4.22465029109272E-2</v>
      </c>
      <c r="D129" s="11">
        <v>2.6420621492156401E-2</v>
      </c>
      <c r="E129" s="11">
        <v>6.6900638962515094E-2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5.5989845566583103E-2</v>
      </c>
      <c r="D130" s="11">
        <v>3.8907962954308699E-2</v>
      </c>
      <c r="E130" s="11">
        <v>7.9947400883650196E-2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6.8734695931628897E-2</v>
      </c>
      <c r="D131" s="11">
        <v>4.6852462535887499E-2</v>
      </c>
      <c r="E131" s="11">
        <v>9.9767188132071194E-2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7.3524616719778293E-2</v>
      </c>
      <c r="D132" s="27">
        <v>6.2070039908841301E-2</v>
      </c>
      <c r="E132" s="27">
        <v>8.6897208262325207E-2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9.2252744232211706E-2</v>
      </c>
      <c r="D133" s="11">
        <v>5.9510545474215103E-2</v>
      </c>
      <c r="E133" s="11">
        <v>0.14032165129894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4.6577999969237997E-2</v>
      </c>
      <c r="D134" s="11">
        <v>1.7835859361456999E-2</v>
      </c>
      <c r="E134" s="11">
        <v>0.116159626094774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4.61430419619724E-2</v>
      </c>
      <c r="D135" s="11">
        <v>2.5189448346786901E-2</v>
      </c>
      <c r="E135" s="11">
        <v>8.3041850634438294E-2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8.9747832397165994E-2</v>
      </c>
      <c r="D136" s="11">
        <v>5.1574669753372999E-2</v>
      </c>
      <c r="E136" s="11">
        <v>0.15165705969066001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3.8617169429863797E-2</v>
      </c>
      <c r="D137" s="11">
        <v>1.7152724609740402E-2</v>
      </c>
      <c r="E137" s="11">
        <v>8.4628824294281896E-2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2.9732403859530899E-2</v>
      </c>
      <c r="D138" s="11">
        <v>1.3264078965092799E-2</v>
      </c>
      <c r="E138" s="11">
        <v>6.52943635168238E-2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6.0489535906765202E-2</v>
      </c>
      <c r="D139" s="11">
        <v>2.78472872136021E-2</v>
      </c>
      <c r="E139" s="11">
        <v>0.12641892098417401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1.1966463816410399E-2</v>
      </c>
      <c r="D140" s="11">
        <v>2.8278042100629498E-3</v>
      </c>
      <c r="E140" s="11">
        <v>4.9182035039057603E-2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8.9051109451814506E-2</v>
      </c>
      <c r="D141" s="11">
        <v>6.9241152443709195E-2</v>
      </c>
      <c r="E141" s="11">
        <v>0.113835537348942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5.4584467348407099E-2</v>
      </c>
      <c r="D142" s="11">
        <v>2.50147306092043E-2</v>
      </c>
      <c r="E142" s="11">
        <v>0.114986019967008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2.8161865657387201E-2</v>
      </c>
      <c r="D143" s="11">
        <v>1.2559162675790599E-2</v>
      </c>
      <c r="E143" s="11">
        <v>6.1932613536814403E-2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5.84743015300975E-2</v>
      </c>
      <c r="D144" s="11">
        <v>3.3887287765610397E-2</v>
      </c>
      <c r="E144" s="11">
        <v>9.9071151070330404E-2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6.5324449556319997E-2</v>
      </c>
      <c r="D145" s="27">
        <v>5.1782554521274102E-2</v>
      </c>
      <c r="E145" s="27">
        <v>8.2101116778445601E-2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3.4491782307143601E-2</v>
      </c>
      <c r="D146" s="11">
        <v>1.48980847228201E-2</v>
      </c>
      <c r="E146" s="11">
        <v>7.7819094502303898E-2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6.5566663256412097E-2</v>
      </c>
      <c r="D147" s="11">
        <v>4.0413101183423297E-2</v>
      </c>
      <c r="E147" s="11">
        <v>0.10466839494525799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4.56002109434646E-2</v>
      </c>
      <c r="D148" s="11">
        <v>2.5448569019289401E-2</v>
      </c>
      <c r="E148" s="11">
        <v>8.0392738481836395E-2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4.2469981411663901E-2</v>
      </c>
      <c r="D149" s="11">
        <v>2.21898027459294E-2</v>
      </c>
      <c r="E149" s="11">
        <v>7.9772917695622905E-2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7.2811498115305406E-2</v>
      </c>
      <c r="D150" s="11">
        <v>5.5014412355414398E-2</v>
      </c>
      <c r="E150" s="11">
        <v>9.5782361502674093E-2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5.2435832113088603E-2</v>
      </c>
      <c r="D151" s="27">
        <v>4.2755046182539197E-2</v>
      </c>
      <c r="E151" s="27">
        <v>6.4161662400678193E-2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5.6946302240435301E-2</v>
      </c>
      <c r="D152" s="11">
        <v>3.3514426417972101E-2</v>
      </c>
      <c r="E152" s="11">
        <v>9.5147937456032006E-2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3.2133358700440803E-2</v>
      </c>
      <c r="D153" s="11">
        <v>1.52540063285228E-2</v>
      </c>
      <c r="E153" s="11">
        <v>6.6430590631248704E-2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6.4517696614083297E-2</v>
      </c>
      <c r="D154" s="11">
        <v>3.9456102317209897E-2</v>
      </c>
      <c r="E154" s="11">
        <v>0.103777977570142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1.06628881940963E-2</v>
      </c>
      <c r="D155" s="11">
        <v>4.2253423964750698E-3</v>
      </c>
      <c r="E155" s="11">
        <v>2.6645944229844801E-2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7.6257484360769207E-2</v>
      </c>
      <c r="D156" s="11">
        <v>5.7426909248629698E-2</v>
      </c>
      <c r="E156" s="11">
        <v>0.10060366262307099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8.5147470260594896E-2</v>
      </c>
      <c r="D157" s="11">
        <v>5.2253694501588198E-2</v>
      </c>
      <c r="E157" s="11">
        <v>0.13578132910589399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5.5958972361057902E-2</v>
      </c>
      <c r="D158" s="11">
        <v>3.2143936715116499E-2</v>
      </c>
      <c r="E158" s="11">
        <v>9.5674103470189495E-2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4.32897657110307E-2</v>
      </c>
      <c r="D159" s="27">
        <v>3.1493265969952999E-2</v>
      </c>
      <c r="E159" s="27">
        <v>5.9234657885186497E-2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5.3917273147456701E-2</v>
      </c>
      <c r="D160" s="11">
        <v>3.39832649153207E-2</v>
      </c>
      <c r="E160" s="11">
        <v>8.4521164199996904E-2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3.8526567775289101E-2</v>
      </c>
      <c r="D161" s="11">
        <v>2.4865035499060498E-2</v>
      </c>
      <c r="E161" s="11">
        <v>5.9238139806653302E-2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4.76104426983412E-2</v>
      </c>
      <c r="D162" s="27">
        <v>3.6997936633782001E-2</v>
      </c>
      <c r="E162" s="27">
        <v>6.1073987297216498E-2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3.4520864168650897E-2</v>
      </c>
      <c r="D163" s="11">
        <v>2.0811337828791202E-2</v>
      </c>
      <c r="E163" s="11">
        <v>5.6738274179010603E-2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4.9260783360155803E-2</v>
      </c>
      <c r="D164" s="10">
        <v>3.72898375615002E-2</v>
      </c>
      <c r="E164" s="10">
        <v>6.4815960624472202E-2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67</v>
      </c>
    </row>
    <row r="3" spans="1:6" x14ac:dyDescent="0.25">
      <c r="A3" s="1" t="s">
        <v>317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8.3157785950861304E-2</v>
      </c>
      <c r="D12" s="23">
        <v>7.9982771975609407E-2</v>
      </c>
      <c r="E12" s="23">
        <v>8.6446993343356399E-2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9.5416740414428797E-2</v>
      </c>
      <c r="D13" s="27">
        <v>8.0113572536896493E-2</v>
      </c>
      <c r="E13" s="27">
        <v>0.113283107618663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9.5725667613553098E-2</v>
      </c>
      <c r="D14" s="11">
        <v>8.0338345350610005E-2</v>
      </c>
      <c r="E14" s="11">
        <v>0.113695795852021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9.7840416152129198E-2</v>
      </c>
      <c r="D15" s="27">
        <v>8.0499020774142005E-2</v>
      </c>
      <c r="E15" s="27">
        <v>0.118436375624539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9.6703801353972899E-2</v>
      </c>
      <c r="D16" s="11">
        <v>7.2574030910078399E-2</v>
      </c>
      <c r="E16" s="11">
        <v>0.12775123252855999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9.9835304172086997E-2</v>
      </c>
      <c r="D17" s="11">
        <v>7.7095063682188297E-2</v>
      </c>
      <c r="E17" s="11">
        <v>0.12835025700880201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4.7196401907954003E-2</v>
      </c>
      <c r="D18" s="11">
        <v>2.0973987010799999E-2</v>
      </c>
      <c r="E18" s="11">
        <v>0.102761862343698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8.1438551829565595E-2</v>
      </c>
      <c r="D19" s="27">
        <v>6.6852033638257896E-2</v>
      </c>
      <c r="E19" s="27">
        <v>9.8870504894905398E-2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6.7397434501615602E-2</v>
      </c>
      <c r="D20" s="11">
        <v>5.0909728517384498E-2</v>
      </c>
      <c r="E20" s="11">
        <v>8.8725690248473807E-2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0.110270910027591</v>
      </c>
      <c r="D21" s="11">
        <v>8.0366984068596298E-2</v>
      </c>
      <c r="E21" s="11">
        <v>0.14949307486056099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7.5812777226791694E-2</v>
      </c>
      <c r="D22" s="11">
        <v>4.3715588588001203E-2</v>
      </c>
      <c r="E22" s="11">
        <v>0.12831442910861199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7.2120970300709603E-2</v>
      </c>
      <c r="D23" s="27">
        <v>5.6631035028063999E-2</v>
      </c>
      <c r="E23" s="27">
        <v>9.1437108331393194E-2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3.1367422456794199E-2</v>
      </c>
      <c r="D24" s="11">
        <v>9.9157061957078994E-3</v>
      </c>
      <c r="E24" s="11">
        <v>9.4785033962592899E-2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7.3831928937015803E-2</v>
      </c>
      <c r="D25" s="11">
        <v>5.4840749280343798E-2</v>
      </c>
      <c r="E25" s="11">
        <v>9.8712833174565903E-2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7.8213361575906901E-2</v>
      </c>
      <c r="D26" s="11">
        <v>4.9764310142195997E-2</v>
      </c>
      <c r="E26" s="11">
        <v>0.120857525935088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7.6444647952587194E-2</v>
      </c>
      <c r="D27" s="27">
        <v>6.1801228590654199E-2</v>
      </c>
      <c r="E27" s="27">
        <v>9.4209328026007705E-2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7.3988025645025601E-2</v>
      </c>
      <c r="D28" s="11">
        <v>4.8084462482781302E-2</v>
      </c>
      <c r="E28" s="11">
        <v>0.112201285666999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5.1375072013524099E-2</v>
      </c>
      <c r="D29" s="11">
        <v>2.68698147335595E-2</v>
      </c>
      <c r="E29" s="11">
        <v>9.6023840278184697E-2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7.23552191986397E-2</v>
      </c>
      <c r="D30" s="11">
        <v>5.1372271312215903E-2</v>
      </c>
      <c r="E30" s="11">
        <v>0.100996170208522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5.8166474991536203E-2</v>
      </c>
      <c r="D31" s="11">
        <v>3.16882615069735E-2</v>
      </c>
      <c r="E31" s="11">
        <v>0.10438440730288399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9.7891948906498799E-2</v>
      </c>
      <c r="D32" s="11">
        <v>7.0591599494991705E-2</v>
      </c>
      <c r="E32" s="11">
        <v>0.13422554361691799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7.1649065216403907E-2</v>
      </c>
      <c r="D33" s="27">
        <v>6.3778298012002105E-2</v>
      </c>
      <c r="E33" s="27">
        <v>8.0407727969457499E-2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5.5152663626794801E-2</v>
      </c>
      <c r="D34" s="11">
        <v>3.5645095424979102E-2</v>
      </c>
      <c r="E34" s="11">
        <v>8.4401805467466007E-2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9.2325994433910999E-2</v>
      </c>
      <c r="D35" s="11">
        <v>6.1269503625490503E-2</v>
      </c>
      <c r="E35" s="11">
        <v>0.13682993687123399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5.5864788701863802E-2</v>
      </c>
      <c r="D36" s="11">
        <v>3.36288819856621E-2</v>
      </c>
      <c r="E36" s="11">
        <v>9.1412617618187003E-2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3.7203137566609701E-2</v>
      </c>
      <c r="D37" s="11">
        <v>2.00427950805992E-2</v>
      </c>
      <c r="E37" s="11">
        <v>6.8035852817744893E-2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5.7202236576113799E-2</v>
      </c>
      <c r="D38" s="11">
        <v>3.7720746541764397E-2</v>
      </c>
      <c r="E38" s="11">
        <v>8.5847639955712304E-2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7.3121678365133405E-2</v>
      </c>
      <c r="D39" s="11">
        <v>5.2573943388025603E-2</v>
      </c>
      <c r="E39" s="11">
        <v>0.10084537954985601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6.6787515228063102E-2</v>
      </c>
      <c r="D40" s="11">
        <v>5.0070261647206599E-2</v>
      </c>
      <c r="E40" s="11">
        <v>8.8565871686911504E-2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5.3120146929510399E-2</v>
      </c>
      <c r="D41" s="11">
        <v>2.8443796602011798E-2</v>
      </c>
      <c r="E41" s="11">
        <v>9.7065600688179696E-2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6.7843972200010899E-2</v>
      </c>
      <c r="D42" s="11">
        <v>4.8342808065387599E-2</v>
      </c>
      <c r="E42" s="11">
        <v>9.44311829856678E-2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7.7110676636374401E-2</v>
      </c>
      <c r="D43" s="11">
        <v>5.8608878304340799E-2</v>
      </c>
      <c r="E43" s="11">
        <v>0.10082760228856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8.1177423584746902E-2</v>
      </c>
      <c r="D44" s="11">
        <v>6.2444158453962298E-2</v>
      </c>
      <c r="E44" s="11">
        <v>0.10490186099738399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7.2555894093266904E-2</v>
      </c>
      <c r="D45" s="11">
        <v>5.5334018209441303E-2</v>
      </c>
      <c r="E45" s="11">
        <v>9.4601050541682899E-2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9.1021410200642403E-2</v>
      </c>
      <c r="D46" s="27">
        <v>8.5556348663860401E-2</v>
      </c>
      <c r="E46" s="27">
        <v>9.6798609080963702E-2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7.7238964821964698E-2</v>
      </c>
      <c r="D47" s="11">
        <v>4.7048642951983001E-2</v>
      </c>
      <c r="E47" s="11">
        <v>0.124275501630687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4.7794812420520603E-2</v>
      </c>
      <c r="D48" s="11">
        <v>2.9633965971864601E-2</v>
      </c>
      <c r="E48" s="11">
        <v>7.6211222335371004E-2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9.49837559080281E-2</v>
      </c>
      <c r="D49" s="11">
        <v>6.3554073240788003E-2</v>
      </c>
      <c r="E49" s="11">
        <v>0.139638786750855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0.101200552518253</v>
      </c>
      <c r="D50" s="11">
        <v>6.8912227747380206E-2</v>
      </c>
      <c r="E50" s="11">
        <v>0.146241187989121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7.3285536449203006E-2</v>
      </c>
      <c r="D51" s="11">
        <v>5.0033831663944803E-2</v>
      </c>
      <c r="E51" s="11">
        <v>0.106135512018619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0.107014766253687</v>
      </c>
      <c r="D52" s="11">
        <v>7.1057426325001699E-2</v>
      </c>
      <c r="E52" s="11">
        <v>0.158071466172408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5.4553408799283103E-2</v>
      </c>
      <c r="D53" s="11">
        <v>3.28994311306956E-2</v>
      </c>
      <c r="E53" s="11">
        <v>8.9145989550509397E-2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0.12712029414140399</v>
      </c>
      <c r="D54" s="11">
        <v>7.4362299231791704E-2</v>
      </c>
      <c r="E54" s="11">
        <v>0.20886276993269601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8.6201611997455296E-2</v>
      </c>
      <c r="D55" s="11">
        <v>5.8479662792341597E-2</v>
      </c>
      <c r="E55" s="11">
        <v>0.12531587467804201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9.6312220915902705E-2</v>
      </c>
      <c r="D56" s="11">
        <v>6.3672915163970695E-2</v>
      </c>
      <c r="E56" s="11">
        <v>0.143125226404657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8.2376283922068305E-2</v>
      </c>
      <c r="D57" s="11">
        <v>5.8497748483062301E-2</v>
      </c>
      <c r="E57" s="11">
        <v>0.11481330623756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6.3504350782056407E-2</v>
      </c>
      <c r="D58" s="11">
        <v>3.9325919504517998E-2</v>
      </c>
      <c r="E58" s="11">
        <v>0.100985562009562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4.3813143989385003E-2</v>
      </c>
      <c r="D59" s="11">
        <v>2.29653203902501E-2</v>
      </c>
      <c r="E59" s="11">
        <v>8.1998197059751698E-2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0.112258870968895</v>
      </c>
      <c r="D60" s="11">
        <v>7.9123075188345507E-2</v>
      </c>
      <c r="E60" s="11">
        <v>0.15690707757188199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7.2325556382817194E-2</v>
      </c>
      <c r="D61" s="11">
        <v>5.1623295922006103E-2</v>
      </c>
      <c r="E61" s="11">
        <v>0.100450602747892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0.124145720671601</v>
      </c>
      <c r="D62" s="11">
        <v>9.2196537733252995E-2</v>
      </c>
      <c r="E62" s="11">
        <v>0.165152187821273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0.17185267117029701</v>
      </c>
      <c r="D63" s="11">
        <v>0.120598370946818</v>
      </c>
      <c r="E63" s="11">
        <v>0.23897066207280701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5.0587020877239597E-2</v>
      </c>
      <c r="D64" s="11">
        <v>3.3309126488220597E-2</v>
      </c>
      <c r="E64" s="11">
        <v>7.6121463860639907E-2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6.7387059601370702E-2</v>
      </c>
      <c r="D65" s="11">
        <v>4.20242049463143E-2</v>
      </c>
      <c r="E65" s="11">
        <v>0.10635768896287801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0.108482074832259</v>
      </c>
      <c r="D66" s="11">
        <v>7.8952934402665195E-2</v>
      </c>
      <c r="E66" s="11">
        <v>0.147289261944131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0.10860078786489299</v>
      </c>
      <c r="D67" s="11">
        <v>8.0206415362212694E-2</v>
      </c>
      <c r="E67" s="11">
        <v>0.14545757930514999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5.6449411250395501E-2</v>
      </c>
      <c r="D68" s="11">
        <v>3.3051206710374897E-2</v>
      </c>
      <c r="E68" s="11">
        <v>9.4788306561192706E-2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0.12646230278619799</v>
      </c>
      <c r="D69" s="11">
        <v>9.6399533749227398E-2</v>
      </c>
      <c r="E69" s="11">
        <v>0.16419671212804601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5.5584523684032397E-2</v>
      </c>
      <c r="D70" s="11">
        <v>3.3234616887218703E-2</v>
      </c>
      <c r="E70" s="11">
        <v>9.1541321716659102E-2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3.9305786964204198E-2</v>
      </c>
      <c r="D71" s="11">
        <v>2.31878949434659E-2</v>
      </c>
      <c r="E71" s="11">
        <v>6.5871701313803904E-2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7.8543436865020397E-2</v>
      </c>
      <c r="D72" s="11">
        <v>5.1477976511049399E-2</v>
      </c>
      <c r="E72" s="11">
        <v>0.118067739273502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8.8191762221543596E-2</v>
      </c>
      <c r="D73" s="11">
        <v>5.9318653178697799E-2</v>
      </c>
      <c r="E73" s="11">
        <v>0.129188647300222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0.104701868473398</v>
      </c>
      <c r="D74" s="11">
        <v>7.6230176526143001E-2</v>
      </c>
      <c r="E74" s="11">
        <v>0.142171016665391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6.4260148563189706E-2</v>
      </c>
      <c r="D75" s="11">
        <v>3.5622219329447702E-2</v>
      </c>
      <c r="E75" s="11">
        <v>0.1132181876945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9.2667154484502606E-2</v>
      </c>
      <c r="D76" s="11">
        <v>7.21408344105747E-2</v>
      </c>
      <c r="E76" s="11">
        <v>0.118289285558539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7.6979711445621005E-2</v>
      </c>
      <c r="D77" s="11">
        <v>5.0844284878642697E-2</v>
      </c>
      <c r="E77" s="11">
        <v>0.114922879996725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0.115230045716416</v>
      </c>
      <c r="D78" s="11">
        <v>8.7604850400194695E-2</v>
      </c>
      <c r="E78" s="11">
        <v>0.15013310426920301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8.3804595801300397E-2</v>
      </c>
      <c r="D79" s="11">
        <v>5.9912740950238998E-2</v>
      </c>
      <c r="E79" s="11">
        <v>0.11604787114267399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6.7181442882983597E-2</v>
      </c>
      <c r="D80" s="11">
        <v>4.4380405581875698E-2</v>
      </c>
      <c r="E80" s="11">
        <v>0.100465282287895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6.0277573764776798E-2</v>
      </c>
      <c r="D81" s="11">
        <v>4.0025953901865197E-2</v>
      </c>
      <c r="E81" s="11">
        <v>8.9817060083967906E-2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5.41637357235785E-2</v>
      </c>
      <c r="D82" s="11">
        <v>2.7509761618765598E-2</v>
      </c>
      <c r="E82" s="11">
        <v>0.103883847796509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0.10619087407474601</v>
      </c>
      <c r="D83" s="11">
        <v>8.2024616203180106E-2</v>
      </c>
      <c r="E83" s="11">
        <v>0.13641896404663501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5.41501708931547E-2</v>
      </c>
      <c r="D84" s="11">
        <v>3.2987286031095103E-2</v>
      </c>
      <c r="E84" s="11">
        <v>8.7659287599096206E-2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0.12124616278252701</v>
      </c>
      <c r="D85" s="11">
        <v>0.10119062420170501</v>
      </c>
      <c r="E85" s="11">
        <v>0.14463697464875599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4.6480947667897503E-2</v>
      </c>
      <c r="D86" s="11">
        <v>2.6540037488783599E-2</v>
      </c>
      <c r="E86" s="11">
        <v>8.0170585148102796E-2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0.13997802822649999</v>
      </c>
      <c r="D87" s="11">
        <v>9.6501184353808195E-2</v>
      </c>
      <c r="E87" s="11">
        <v>0.19873404946216899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0.100689268206618</v>
      </c>
      <c r="D88" s="11">
        <v>7.3783597256337902E-2</v>
      </c>
      <c r="E88" s="11">
        <v>0.135965992134334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7.7554116094498304E-2</v>
      </c>
      <c r="D89" s="27">
        <v>6.5403450425508297E-2</v>
      </c>
      <c r="E89" s="27">
        <v>9.1740551670189699E-2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8.0695701586081497E-2</v>
      </c>
      <c r="D90" s="11">
        <v>4.74071951339518E-2</v>
      </c>
      <c r="E90" s="11">
        <v>0.13406904691666399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3.5720775418792497E-2</v>
      </c>
      <c r="D91" s="11">
        <v>1.6362349111713598E-2</v>
      </c>
      <c r="E91" s="11">
        <v>7.6207879705939299E-2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4.5858918593931201E-2</v>
      </c>
      <c r="D92" s="11">
        <v>2.4993747284841699E-2</v>
      </c>
      <c r="E92" s="11">
        <v>8.2665829161906207E-2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0.104164317003266</v>
      </c>
      <c r="D93" s="11">
        <v>7.4703779255185496E-2</v>
      </c>
      <c r="E93" s="11">
        <v>0.143441967549542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3.2826245622322101E-2</v>
      </c>
      <c r="D94" s="11">
        <v>1.54333194857022E-2</v>
      </c>
      <c r="E94" s="11">
        <v>6.8457624843356102E-2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8.5463406914551995E-2</v>
      </c>
      <c r="D95" s="11">
        <v>5.4396002073502897E-2</v>
      </c>
      <c r="E95" s="11">
        <v>0.13180129566773499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9.1920649215542202E-2</v>
      </c>
      <c r="D96" s="11">
        <v>6.8443903565483299E-2</v>
      </c>
      <c r="E96" s="11">
        <v>0.12239208636165801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8.2571534369199104E-2</v>
      </c>
      <c r="D97" s="11">
        <v>5.5196723134916199E-2</v>
      </c>
      <c r="E97" s="11">
        <v>0.121773039886458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3.99739707784647E-2</v>
      </c>
      <c r="D98" s="11">
        <v>2.3890675291523202E-2</v>
      </c>
      <c r="E98" s="11">
        <v>6.6150835717025305E-2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4.9971373508099E-2</v>
      </c>
      <c r="D99" s="11">
        <v>3.0932052547389101E-2</v>
      </c>
      <c r="E99" s="11">
        <v>7.9765178679098797E-2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6.0810959843768102E-2</v>
      </c>
      <c r="D100" s="11">
        <v>3.5196827935680602E-2</v>
      </c>
      <c r="E100" s="11">
        <v>0.10307407789369601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5.7677465895094003E-2</v>
      </c>
      <c r="D101" s="27">
        <v>4.9204478867083901E-2</v>
      </c>
      <c r="E101" s="27">
        <v>6.7505905862819904E-2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3.50565535973437E-2</v>
      </c>
      <c r="D102" s="11">
        <v>1.9171073173492901E-2</v>
      </c>
      <c r="E102" s="11">
        <v>6.3256102364207006E-2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3.2268130618887697E-2</v>
      </c>
      <c r="D103" s="11">
        <v>1.74931505969497E-2</v>
      </c>
      <c r="E103" s="11">
        <v>5.8775750717880298E-2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5.2115431060487598E-2</v>
      </c>
      <c r="D104" s="11">
        <v>3.7241351210629499E-2</v>
      </c>
      <c r="E104" s="11">
        <v>7.2482919376257907E-2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6.6277559455842794E-2</v>
      </c>
      <c r="D105" s="11">
        <v>4.6304118787506697E-2</v>
      </c>
      <c r="E105" s="11">
        <v>9.4017267884050806E-2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7.0231456742769399E-2</v>
      </c>
      <c r="D106" s="11">
        <v>4.8956194029553403E-2</v>
      </c>
      <c r="E106" s="11">
        <v>9.9782417374445306E-2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5.8542602359105397E-2</v>
      </c>
      <c r="D107" s="11">
        <v>3.4959981176443597E-2</v>
      </c>
      <c r="E107" s="11">
        <v>9.6443337086159098E-2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3.36740952377515E-2</v>
      </c>
      <c r="D108" s="11">
        <v>1.6998310270012602E-2</v>
      </c>
      <c r="E108" s="11">
        <v>6.5617239653840295E-2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6.8304106596134798E-2</v>
      </c>
      <c r="D109" s="11">
        <v>3.99979360381593E-2</v>
      </c>
      <c r="E109" s="11">
        <v>0.114258110405263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5.9834396729933501E-2</v>
      </c>
      <c r="D110" s="11">
        <v>4.4111630372319299E-2</v>
      </c>
      <c r="E110" s="11">
        <v>8.0688198691392293E-2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5.1224130876139001E-2</v>
      </c>
      <c r="D111" s="27">
        <v>4.0925901826043401E-2</v>
      </c>
      <c r="E111" s="27">
        <v>6.3940950265224505E-2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4.3241264683726598E-2</v>
      </c>
      <c r="D112" s="11">
        <v>2.1234633858236599E-2</v>
      </c>
      <c r="E112" s="11">
        <v>8.6049507695002594E-2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5.2597070262319703E-2</v>
      </c>
      <c r="D113" s="11">
        <v>3.7112391012656197E-2</v>
      </c>
      <c r="E113" s="11">
        <v>7.4045705299360998E-2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7.9449666036859504E-2</v>
      </c>
      <c r="D114" s="11">
        <v>5.5539933753472603E-2</v>
      </c>
      <c r="E114" s="11">
        <v>0.11242717806784901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4.4783596583087198E-2</v>
      </c>
      <c r="D115" s="11">
        <v>2.04337786523443E-2</v>
      </c>
      <c r="E115" s="11">
        <v>9.5326049600704496E-2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2.72109178444652E-2</v>
      </c>
      <c r="D116" s="11">
        <v>9.7796523107348404E-3</v>
      </c>
      <c r="E116" s="11">
        <v>7.3408406027524006E-2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1.7109003743760301E-2</v>
      </c>
      <c r="D117" s="11">
        <v>5.4908055031024604E-3</v>
      </c>
      <c r="E117" s="11">
        <v>5.2024576076185297E-2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2.3507231135844599E-2</v>
      </c>
      <c r="D118" s="11">
        <v>1.19815865756409E-2</v>
      </c>
      <c r="E118" s="11">
        <v>4.5608136562033101E-2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8.3546362794484796E-2</v>
      </c>
      <c r="D119" s="11">
        <v>5.7820943767350398E-2</v>
      </c>
      <c r="E119" s="11">
        <v>0.119268533599193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0.102418799075131</v>
      </c>
      <c r="D120" s="27">
        <v>9.0697266050244807E-2</v>
      </c>
      <c r="E120" s="27">
        <v>0.11546284238186499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0.109911092332445</v>
      </c>
      <c r="D121" s="11">
        <v>7.8409131699260004E-2</v>
      </c>
      <c r="E121" s="11">
        <v>0.151982208941638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9.9727728085924894E-2</v>
      </c>
      <c r="D122" s="11">
        <v>7.5479497830014106E-2</v>
      </c>
      <c r="E122" s="11">
        <v>0.130664879411374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0.110642381090766</v>
      </c>
      <c r="D123" s="11">
        <v>7.5415413561840505E-2</v>
      </c>
      <c r="E123" s="11">
        <v>0.15948571761215799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7.9736290475420496E-2</v>
      </c>
      <c r="D124" s="11">
        <v>5.4688525096592298E-2</v>
      </c>
      <c r="E124" s="11">
        <v>0.114862185717759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7.1888397000628504E-2</v>
      </c>
      <c r="D125" s="11">
        <v>4.4758714995191698E-2</v>
      </c>
      <c r="E125" s="11">
        <v>0.11350823603936901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0.141790383468058</v>
      </c>
      <c r="D126" s="11">
        <v>9.3258131226939295E-2</v>
      </c>
      <c r="E126" s="11">
        <v>0.20973713705842001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5.9710345597017898E-2</v>
      </c>
      <c r="D127" s="11">
        <v>3.97322833870105E-2</v>
      </c>
      <c r="E127" s="11">
        <v>8.8804733112013298E-2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8.9635549764605305E-2</v>
      </c>
      <c r="D128" s="11">
        <v>6.5038301208041494E-2</v>
      </c>
      <c r="E128" s="11">
        <v>0.122318356971863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0.115935056977924</v>
      </c>
      <c r="D129" s="11">
        <v>8.8255834248543594E-2</v>
      </c>
      <c r="E129" s="11">
        <v>0.15085881588469699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7.87735176796618E-2</v>
      </c>
      <c r="D130" s="11">
        <v>5.7554141521478502E-2</v>
      </c>
      <c r="E130" s="11">
        <v>0.106928552044582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7.34866027774881E-2</v>
      </c>
      <c r="D131" s="11">
        <v>5.08819206040588E-2</v>
      </c>
      <c r="E131" s="11">
        <v>0.105022380902464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7.6919360609010695E-2</v>
      </c>
      <c r="D132" s="27">
        <v>6.5668568703340605E-2</v>
      </c>
      <c r="E132" s="27">
        <v>8.9912223222166895E-2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9.1160318151064498E-2</v>
      </c>
      <c r="D133" s="11">
        <v>6.1411558004319099E-2</v>
      </c>
      <c r="E133" s="11">
        <v>0.13327362256997899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3.5316391243997797E-2</v>
      </c>
      <c r="D134" s="11">
        <v>1.6395877049810399E-2</v>
      </c>
      <c r="E134" s="11">
        <v>7.4418861809380704E-2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7.5693219719759605E-2</v>
      </c>
      <c r="D135" s="11">
        <v>3.8802910064238499E-2</v>
      </c>
      <c r="E135" s="11">
        <v>0.14245754634920199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0.10583194606417699</v>
      </c>
      <c r="D136" s="11">
        <v>6.0493130320917299E-2</v>
      </c>
      <c r="E136" s="11">
        <v>0.17868865784884799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2.5450056177650799E-2</v>
      </c>
      <c r="D137" s="11">
        <v>9.8932415991405797E-3</v>
      </c>
      <c r="E137" s="11">
        <v>6.3890922077942003E-2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5.8759745835339598E-2</v>
      </c>
      <c r="D138" s="11">
        <v>3.5273235430836103E-2</v>
      </c>
      <c r="E138" s="11">
        <v>9.6323218715601594E-2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7.9485030260728701E-2</v>
      </c>
      <c r="D139" s="11">
        <v>4.1397523404332302E-2</v>
      </c>
      <c r="E139" s="11">
        <v>0.14723253385926399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3.2102863346142901E-2</v>
      </c>
      <c r="D140" s="11">
        <v>1.34964768603316E-2</v>
      </c>
      <c r="E140" s="11">
        <v>7.4425020396942501E-2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8.2896582983994493E-2</v>
      </c>
      <c r="D141" s="11">
        <v>6.4342293755501503E-2</v>
      </c>
      <c r="E141" s="11">
        <v>0.106194083280277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3.6661185847494102E-2</v>
      </c>
      <c r="D142" s="11">
        <v>1.42009838845582E-2</v>
      </c>
      <c r="E142" s="11">
        <v>9.1352470221581605E-2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6.3994703954061399E-2</v>
      </c>
      <c r="D143" s="11">
        <v>4.00945593080504E-2</v>
      </c>
      <c r="E143" s="11">
        <v>0.10064779592318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9.4633227965037703E-2</v>
      </c>
      <c r="D144" s="11">
        <v>6.3549698505799501E-2</v>
      </c>
      <c r="E144" s="11">
        <v>0.13866903836436301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7.1052951339381595E-2</v>
      </c>
      <c r="D145" s="27">
        <v>5.7667756123711299E-2</v>
      </c>
      <c r="E145" s="27">
        <v>8.7257285635546605E-2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4.0231961820634501E-2</v>
      </c>
      <c r="D146" s="11">
        <v>2.44894016558325E-2</v>
      </c>
      <c r="E146" s="11">
        <v>6.5415722606255999E-2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6.4680059793436898E-2</v>
      </c>
      <c r="D147" s="11">
        <v>3.6739333296799299E-2</v>
      </c>
      <c r="E147" s="11">
        <v>0.111412334730129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5.5620926914430303E-2</v>
      </c>
      <c r="D148" s="11">
        <v>3.2078468231893802E-2</v>
      </c>
      <c r="E148" s="11">
        <v>9.4749916675372498E-2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7.0007531715166396E-2</v>
      </c>
      <c r="D149" s="11">
        <v>4.41554562135223E-2</v>
      </c>
      <c r="E149" s="11">
        <v>0.109265225353096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7.5083978727449596E-2</v>
      </c>
      <c r="D150" s="11">
        <v>5.71205337521822E-2</v>
      </c>
      <c r="E150" s="11">
        <v>9.8108811807862503E-2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6.6306282813833897E-2</v>
      </c>
      <c r="D151" s="27">
        <v>5.5266516361220701E-2</v>
      </c>
      <c r="E151" s="27">
        <v>7.9366037905607201E-2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5.96695966329625E-2</v>
      </c>
      <c r="D152" s="11">
        <v>3.4143081012048201E-2</v>
      </c>
      <c r="E152" s="11">
        <v>0.102260025814148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6.3379549400949003E-2</v>
      </c>
      <c r="D153" s="11">
        <v>3.7236228473466401E-2</v>
      </c>
      <c r="E153" s="11">
        <v>0.10585971874207201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6.6396558226885699E-2</v>
      </c>
      <c r="D154" s="11">
        <v>4.0050297691598097E-2</v>
      </c>
      <c r="E154" s="11">
        <v>0.10812207938820401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2.0981860001187201E-2</v>
      </c>
      <c r="D155" s="11">
        <v>1.02565724225375E-2</v>
      </c>
      <c r="E155" s="11">
        <v>4.2441636513202298E-2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8.9520729405314095E-2</v>
      </c>
      <c r="D156" s="11">
        <v>6.9170733940230197E-2</v>
      </c>
      <c r="E156" s="11">
        <v>0.11511726587816599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9.1912169792468801E-2</v>
      </c>
      <c r="D157" s="11">
        <v>5.8512589748807999E-2</v>
      </c>
      <c r="E157" s="11">
        <v>0.141511016216264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9.5698004844760404E-2</v>
      </c>
      <c r="D158" s="11">
        <v>5.55123682872187E-2</v>
      </c>
      <c r="E158" s="11">
        <v>0.160044757688242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5.79890784630945E-2</v>
      </c>
      <c r="D159" s="27">
        <v>4.3951894043732703E-2</v>
      </c>
      <c r="E159" s="27">
        <v>7.6152307450459297E-2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8.2592773392124799E-2</v>
      </c>
      <c r="D160" s="11">
        <v>5.6485842909283802E-2</v>
      </c>
      <c r="E160" s="11">
        <v>0.11924101759021501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4.6153734689604098E-2</v>
      </c>
      <c r="D161" s="11">
        <v>3.0962364455303499E-2</v>
      </c>
      <c r="E161" s="11">
        <v>6.8273461613497996E-2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5.5154507760928E-2</v>
      </c>
      <c r="D162" s="27">
        <v>4.3363359524024397E-2</v>
      </c>
      <c r="E162" s="27">
        <v>6.9917515964455501E-2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4.8712974355075198E-2</v>
      </c>
      <c r="D163" s="11">
        <v>3.0329641039257699E-2</v>
      </c>
      <c r="E163" s="11">
        <v>7.7349945209076107E-2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5.6389945984664798E-2</v>
      </c>
      <c r="D164" s="10">
        <v>4.3260584242228201E-2</v>
      </c>
      <c r="E164" s="10">
        <v>7.3199135858513606E-2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68</v>
      </c>
    </row>
    <row r="3" spans="1:6" x14ac:dyDescent="0.25">
      <c r="A3" s="1" t="s">
        <v>318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9.7634743644396907E-2</v>
      </c>
      <c r="D12" s="23">
        <v>9.3923712929467301E-2</v>
      </c>
      <c r="E12" s="23">
        <v>0.10147597984286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0.107878966725414</v>
      </c>
      <c r="D13" s="27">
        <v>9.0877526523300695E-2</v>
      </c>
      <c r="E13" s="27">
        <v>0.12761457937224999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0.106246678863544</v>
      </c>
      <c r="D14" s="11">
        <v>8.95177817693492E-2</v>
      </c>
      <c r="E14" s="11">
        <v>0.12567033173122999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0.118892066983055</v>
      </c>
      <c r="D15" s="27">
        <v>9.9076376557030901E-2</v>
      </c>
      <c r="E15" s="27">
        <v>0.14204610852858701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0.114476311495886</v>
      </c>
      <c r="D16" s="11">
        <v>8.6062081419152003E-2</v>
      </c>
      <c r="E16" s="11">
        <v>0.15072464246225301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0.10760717999325201</v>
      </c>
      <c r="D17" s="11">
        <v>8.4276253015668406E-2</v>
      </c>
      <c r="E17" s="11">
        <v>0.13643469099251401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7.6228583925455701E-2</v>
      </c>
      <c r="D18" s="11">
        <v>3.63104741624189E-2</v>
      </c>
      <c r="E18" s="11">
        <v>0.15306084129702399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8.0025770325423504E-2</v>
      </c>
      <c r="D19" s="27">
        <v>6.3356514083148893E-2</v>
      </c>
      <c r="E19" s="27">
        <v>0.10060965643594701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9.6354311059827502E-2</v>
      </c>
      <c r="D20" s="11">
        <v>7.3822022980693999E-2</v>
      </c>
      <c r="E20" s="11">
        <v>0.12483701802610001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1.97463663544328E-2</v>
      </c>
      <c r="D21" s="11">
        <v>1.0660252357949301E-2</v>
      </c>
      <c r="E21" s="11">
        <v>3.6292804738722297E-2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8.9465530036656804E-2</v>
      </c>
      <c r="D22" s="11">
        <v>5.9765623762967901E-2</v>
      </c>
      <c r="E22" s="11">
        <v>0.13185474428313701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9.8584021067632102E-2</v>
      </c>
      <c r="D23" s="27">
        <v>7.62538023128113E-2</v>
      </c>
      <c r="E23" s="27">
        <v>0.12655753672801001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5.23272889063639E-2</v>
      </c>
      <c r="D24" s="11">
        <v>2.5719597930140999E-2</v>
      </c>
      <c r="E24" s="11">
        <v>0.10353620984676599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0.108243394945049</v>
      </c>
      <c r="D25" s="11">
        <v>8.1822231740424203E-2</v>
      </c>
      <c r="E25" s="11">
        <v>0.14187787978284699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3.7174210196304701E-2</v>
      </c>
      <c r="D26" s="11">
        <v>1.93607966775413E-2</v>
      </c>
      <c r="E26" s="11">
        <v>7.0203987136018206E-2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8.2620481937808493E-2</v>
      </c>
      <c r="D27" s="27">
        <v>6.5967088571704496E-2</v>
      </c>
      <c r="E27" s="27">
        <v>0.10301434989548799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0.100677399099649</v>
      </c>
      <c r="D28" s="11">
        <v>6.8393766897372296E-2</v>
      </c>
      <c r="E28" s="11">
        <v>0.145814586880881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4.6690670243573602E-2</v>
      </c>
      <c r="D29" s="11">
        <v>2.1628449314100601E-2</v>
      </c>
      <c r="E29" s="11">
        <v>9.7888399950515403E-2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6.67387505085031E-2</v>
      </c>
      <c r="D30" s="11">
        <v>4.5658266430634399E-2</v>
      </c>
      <c r="E30" s="11">
        <v>9.6567278083053695E-2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4.2335024477876598E-2</v>
      </c>
      <c r="D31" s="11">
        <v>2.1557183928637199E-2</v>
      </c>
      <c r="E31" s="11">
        <v>8.1471976822167502E-2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8.7157425622076304E-2</v>
      </c>
      <c r="D32" s="11">
        <v>6.2601363239117594E-2</v>
      </c>
      <c r="E32" s="11">
        <v>0.12011164395095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9.7417032780827695E-2</v>
      </c>
      <c r="D33" s="27">
        <v>8.7497141212401597E-2</v>
      </c>
      <c r="E33" s="27">
        <v>0.10832806709795099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6.9481405412155098E-2</v>
      </c>
      <c r="D34" s="11">
        <v>4.9097742801717303E-2</v>
      </c>
      <c r="E34" s="11">
        <v>9.74602997728546E-2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7.7653591526435903E-2</v>
      </c>
      <c r="D35" s="11">
        <v>5.5320049357859502E-2</v>
      </c>
      <c r="E35" s="11">
        <v>0.107972987292715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0.109383830124478</v>
      </c>
      <c r="D36" s="11">
        <v>7.1421036248567896E-2</v>
      </c>
      <c r="E36" s="11">
        <v>0.163962191014557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3.9379010466945502E-2</v>
      </c>
      <c r="D37" s="11">
        <v>2.2539157130521899E-2</v>
      </c>
      <c r="E37" s="11">
        <v>6.7926219297354706E-2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7.0038065933920104E-2</v>
      </c>
      <c r="D38" s="11">
        <v>4.7851463307897697E-2</v>
      </c>
      <c r="E38" s="11">
        <v>0.101415922497814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0.106595374378934</v>
      </c>
      <c r="D39" s="11">
        <v>7.6234601879084499E-2</v>
      </c>
      <c r="E39" s="11">
        <v>0.14712176044896999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9.1827272620386993E-2</v>
      </c>
      <c r="D40" s="11">
        <v>6.61834365785159E-2</v>
      </c>
      <c r="E40" s="11">
        <v>0.12606584285707301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5.1068789496922402E-2</v>
      </c>
      <c r="D41" s="11">
        <v>2.88734442120629E-2</v>
      </c>
      <c r="E41" s="11">
        <v>8.8766404016953002E-2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7.78215378544376E-2</v>
      </c>
      <c r="D42" s="11">
        <v>5.5038506671866098E-2</v>
      </c>
      <c r="E42" s="11">
        <v>0.108948206689352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0.115548021179069</v>
      </c>
      <c r="D43" s="11">
        <v>8.9033225524393494E-2</v>
      </c>
      <c r="E43" s="11">
        <v>0.14867044736750301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9.62621594919119E-2</v>
      </c>
      <c r="D44" s="11">
        <v>7.1274645574741502E-2</v>
      </c>
      <c r="E44" s="11">
        <v>0.12879496323841699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9.6225011095275703E-2</v>
      </c>
      <c r="D45" s="11">
        <v>7.6901829498229296E-2</v>
      </c>
      <c r="E45" s="11">
        <v>0.119773553350858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0.10590750958771</v>
      </c>
      <c r="D46" s="27">
        <v>9.9540720772706801E-2</v>
      </c>
      <c r="E46" s="27">
        <v>0.11263059183849999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9.2638019290817206E-2</v>
      </c>
      <c r="D47" s="11">
        <v>5.8237913883539202E-2</v>
      </c>
      <c r="E47" s="11">
        <v>0.14424540797363999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8.8763809542910396E-2</v>
      </c>
      <c r="D48" s="11">
        <v>5.8049683744466098E-2</v>
      </c>
      <c r="E48" s="11">
        <v>0.13342687131626599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6.8569141787545501E-2</v>
      </c>
      <c r="D49" s="11">
        <v>4.0385823357836401E-2</v>
      </c>
      <c r="E49" s="11">
        <v>0.114082069143266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8.4327839068509006E-2</v>
      </c>
      <c r="D50" s="11">
        <v>5.1474764345655101E-2</v>
      </c>
      <c r="E50" s="11">
        <v>0.13516108459495599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8.2922441322841101E-2</v>
      </c>
      <c r="D51" s="11">
        <v>5.6744772618886503E-2</v>
      </c>
      <c r="E51" s="11">
        <v>0.1196446771237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6.47706418908921E-2</v>
      </c>
      <c r="D52" s="11">
        <v>3.7884693073337999E-2</v>
      </c>
      <c r="E52" s="11">
        <v>0.10858357187400899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9.9243837623229095E-2</v>
      </c>
      <c r="D53" s="11">
        <v>6.7631975914840894E-2</v>
      </c>
      <c r="E53" s="11">
        <v>0.14335951002130201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7.1037887698212995E-2</v>
      </c>
      <c r="D54" s="11">
        <v>3.7667430202279299E-2</v>
      </c>
      <c r="E54" s="11">
        <v>0.129978950967857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0.103654456625025</v>
      </c>
      <c r="D55" s="11">
        <v>5.8141461602350897E-2</v>
      </c>
      <c r="E55" s="11">
        <v>0.178059498783566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0.117069735580335</v>
      </c>
      <c r="D56" s="11">
        <v>7.8142347641700194E-2</v>
      </c>
      <c r="E56" s="11">
        <v>0.17177573926088199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0.11320172941962101</v>
      </c>
      <c r="D57" s="11">
        <v>8.4656365860383304E-2</v>
      </c>
      <c r="E57" s="11">
        <v>0.14979714963878801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8.6307317778881107E-2</v>
      </c>
      <c r="D58" s="11">
        <v>5.4816716370108501E-2</v>
      </c>
      <c r="E58" s="11">
        <v>0.133336344981734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0.100127269671603</v>
      </c>
      <c r="D59" s="11">
        <v>6.5359349185590804E-2</v>
      </c>
      <c r="E59" s="11">
        <v>0.15041358764886201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0.10096911084115701</v>
      </c>
      <c r="D60" s="11">
        <v>6.5620502827244007E-2</v>
      </c>
      <c r="E60" s="11">
        <v>0.152256562124507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6.6282457898607205E-2</v>
      </c>
      <c r="D61" s="11">
        <v>4.10462859165934E-2</v>
      </c>
      <c r="E61" s="11">
        <v>0.105330161269328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0.120216018450554</v>
      </c>
      <c r="D62" s="11">
        <v>8.9775042815686504E-2</v>
      </c>
      <c r="E62" s="11">
        <v>0.15917390750482799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5.09522409560553E-2</v>
      </c>
      <c r="D63" s="11">
        <v>2.5151731298884299E-2</v>
      </c>
      <c r="E63" s="11">
        <v>0.10049056881711101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5.58436469772364E-2</v>
      </c>
      <c r="D64" s="11">
        <v>3.6351407315721097E-2</v>
      </c>
      <c r="E64" s="11">
        <v>8.4867453353367706E-2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9.2038151636923499E-2</v>
      </c>
      <c r="D65" s="11">
        <v>5.0504754748116602E-2</v>
      </c>
      <c r="E65" s="11">
        <v>0.16190315428371399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0.130903966409713</v>
      </c>
      <c r="D66" s="11">
        <v>9.9318800194808404E-2</v>
      </c>
      <c r="E66" s="11">
        <v>0.17063086041992701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9.0975343954422597E-2</v>
      </c>
      <c r="D67" s="11">
        <v>6.4412827208074994E-2</v>
      </c>
      <c r="E67" s="11">
        <v>0.12700472456366099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6.3779641581610799E-2</v>
      </c>
      <c r="D68" s="11">
        <v>3.7547751155902899E-2</v>
      </c>
      <c r="E68" s="11">
        <v>0.10631350641322899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4.3595834228899497E-2</v>
      </c>
      <c r="D69" s="11">
        <v>2.4905703820406501E-2</v>
      </c>
      <c r="E69" s="11">
        <v>7.52296050530359E-2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5.8613189535521297E-2</v>
      </c>
      <c r="D70" s="11">
        <v>3.9405693688229597E-2</v>
      </c>
      <c r="E70" s="11">
        <v>8.6341469475148494E-2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6.11084546464375E-2</v>
      </c>
      <c r="D71" s="11">
        <v>3.6651853266084403E-2</v>
      </c>
      <c r="E71" s="11">
        <v>0.100186992465282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0.104720564779459</v>
      </c>
      <c r="D72" s="11">
        <v>7.3107820166458198E-2</v>
      </c>
      <c r="E72" s="11">
        <v>0.14782297503497599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7.2000133941383701E-2</v>
      </c>
      <c r="D73" s="11">
        <v>4.6099587267789101E-2</v>
      </c>
      <c r="E73" s="11">
        <v>0.110762908370047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0.152517270410336</v>
      </c>
      <c r="D74" s="11">
        <v>0.11754341126244899</v>
      </c>
      <c r="E74" s="11">
        <v>0.19559080018130401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7.0927662294660396E-2</v>
      </c>
      <c r="D75" s="11">
        <v>4.3855749053177198E-2</v>
      </c>
      <c r="E75" s="11">
        <v>0.112740458478206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7.8877167077118102E-2</v>
      </c>
      <c r="D76" s="11">
        <v>5.7495736783364997E-2</v>
      </c>
      <c r="E76" s="11">
        <v>0.107304632979936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6.3856855129786394E-2</v>
      </c>
      <c r="D77" s="11">
        <v>4.0588194562620701E-2</v>
      </c>
      <c r="E77" s="11">
        <v>9.9087416912301704E-2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8.6013099597261597E-2</v>
      </c>
      <c r="D78" s="11">
        <v>5.9167320410715901E-2</v>
      </c>
      <c r="E78" s="11">
        <v>0.12344136594357499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0.13323551814864601</v>
      </c>
      <c r="D79" s="11">
        <v>0.10075201458192699</v>
      </c>
      <c r="E79" s="11">
        <v>0.17416365965463601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9.6134052101470094E-2</v>
      </c>
      <c r="D80" s="11">
        <v>6.0799736419941401E-2</v>
      </c>
      <c r="E80" s="11">
        <v>0.148750905694159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0.102495150692906</v>
      </c>
      <c r="D81" s="11">
        <v>7.5115943205841001E-2</v>
      </c>
      <c r="E81" s="11">
        <v>0.138360959657854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0.11218525584525101</v>
      </c>
      <c r="D82" s="11">
        <v>6.8139037558056698E-2</v>
      </c>
      <c r="E82" s="11">
        <v>0.179227544944939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0.15293978638022299</v>
      </c>
      <c r="D83" s="11">
        <v>0.11255229319096401</v>
      </c>
      <c r="E83" s="11">
        <v>0.20448040503376799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0.10351756130451301</v>
      </c>
      <c r="D84" s="11">
        <v>7.3219183860619E-2</v>
      </c>
      <c r="E84" s="11">
        <v>0.14440006425878499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0.15785891228992799</v>
      </c>
      <c r="D85" s="11">
        <v>0.135550275437884</v>
      </c>
      <c r="E85" s="11">
        <v>0.183061562340958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6.61096460147369E-2</v>
      </c>
      <c r="D86" s="11">
        <v>3.8614325186876401E-2</v>
      </c>
      <c r="E86" s="11">
        <v>0.11092410124848499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7.5660377987539801E-2</v>
      </c>
      <c r="D87" s="11">
        <v>4.4030071402569503E-2</v>
      </c>
      <c r="E87" s="11">
        <v>0.126994699837021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0.173646202627254</v>
      </c>
      <c r="D88" s="11">
        <v>0.1299598935115</v>
      </c>
      <c r="E88" s="11">
        <v>0.22816657964952999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6.0307092915451999E-2</v>
      </c>
      <c r="D89" s="27">
        <v>4.9586162269149199E-2</v>
      </c>
      <c r="E89" s="27">
        <v>7.3167528408944194E-2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8.9158254266491502E-2</v>
      </c>
      <c r="D90" s="11">
        <v>5.9035207421647501E-2</v>
      </c>
      <c r="E90" s="11">
        <v>0.13248759932757201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2.4957610509330298E-2</v>
      </c>
      <c r="D91" s="11">
        <v>8.6062649097425406E-3</v>
      </c>
      <c r="E91" s="11">
        <v>7.0176392710135496E-2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3.4685667081268703E-2</v>
      </c>
      <c r="D92" s="11">
        <v>1.5342372419739901E-2</v>
      </c>
      <c r="E92" s="11">
        <v>7.6521278157062403E-2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0.11304535371509999</v>
      </c>
      <c r="D93" s="11">
        <v>8.0761054231703794E-2</v>
      </c>
      <c r="E93" s="11">
        <v>0.156044538304806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</v>
      </c>
      <c r="D94" s="11"/>
      <c r="E94" s="11"/>
      <c r="F94" s="15" t="s">
        <v>94</v>
      </c>
    </row>
    <row r="95" spans="1:6" x14ac:dyDescent="0.25">
      <c r="A95" s="12" t="s">
        <v>180</v>
      </c>
      <c r="B95" t="s">
        <v>186</v>
      </c>
      <c r="C95" s="8">
        <v>5.2050882569174603E-2</v>
      </c>
      <c r="D95" s="11">
        <v>1.3489926645620201E-2</v>
      </c>
      <c r="E95" s="11">
        <v>0.180653261879759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6.42790906502166E-2</v>
      </c>
      <c r="D96" s="11">
        <v>4.5673962888159801E-2</v>
      </c>
      <c r="E96" s="11">
        <v>8.9750204785849996E-2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8.4921164271328994E-2</v>
      </c>
      <c r="D97" s="11">
        <v>5.5689934297569202E-2</v>
      </c>
      <c r="E97" s="11">
        <v>0.127425229060841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2.2455965563923201E-2</v>
      </c>
      <c r="D98" s="11">
        <v>1.1677443054878899E-2</v>
      </c>
      <c r="E98" s="11">
        <v>4.2752922390988803E-2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9.6428336202460507E-3</v>
      </c>
      <c r="D99" s="11">
        <v>2.9291755179613999E-3</v>
      </c>
      <c r="E99" s="11">
        <v>3.1261709883544299E-2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5.2661244213573898E-2</v>
      </c>
      <c r="D100" s="11">
        <v>2.10416663901631E-2</v>
      </c>
      <c r="E100" s="11">
        <v>0.125695166774036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8.0086672565707701E-2</v>
      </c>
      <c r="D101" s="27">
        <v>6.9133639011435599E-2</v>
      </c>
      <c r="E101" s="27">
        <v>9.2602396286878899E-2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1.8624201761790499E-2</v>
      </c>
      <c r="D102" s="11">
        <v>8.7162220853926609E-3</v>
      </c>
      <c r="E102" s="11">
        <v>3.93478075420284E-2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5.8115967275226797E-2</v>
      </c>
      <c r="D103" s="11">
        <v>3.6067052501313902E-2</v>
      </c>
      <c r="E103" s="11">
        <v>9.2352655204987297E-2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0.13017200394752601</v>
      </c>
      <c r="D104" s="11">
        <v>0.101335688316849</v>
      </c>
      <c r="E104" s="11">
        <v>0.165701027076607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6.9246975245673803E-2</v>
      </c>
      <c r="D105" s="11">
        <v>4.5365634264393502E-2</v>
      </c>
      <c r="E105" s="11">
        <v>0.104326041245694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7.5569704622819298E-2</v>
      </c>
      <c r="D106" s="11">
        <v>5.1367700851398503E-2</v>
      </c>
      <c r="E106" s="11">
        <v>0.10985405838236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8.0277058969022902E-2</v>
      </c>
      <c r="D107" s="11">
        <v>5.3375403950516098E-2</v>
      </c>
      <c r="E107" s="11">
        <v>0.11903245398896201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1.4682479054451201E-2</v>
      </c>
      <c r="D108" s="11">
        <v>4.9473986041204399E-3</v>
      </c>
      <c r="E108" s="11">
        <v>4.2750448725197898E-2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5.39443893402533E-2</v>
      </c>
      <c r="D109" s="11">
        <v>2.7902474371686501E-2</v>
      </c>
      <c r="E109" s="11">
        <v>0.101747718489404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6.75691335116268E-2</v>
      </c>
      <c r="D110" s="11">
        <v>4.9062195693616299E-2</v>
      </c>
      <c r="E110" s="11">
        <v>9.2378966748034599E-2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6.8938884732965999E-2</v>
      </c>
      <c r="D111" s="27">
        <v>5.3800645583368403E-2</v>
      </c>
      <c r="E111" s="27">
        <v>8.7940782433827899E-2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2.05592915339914E-2</v>
      </c>
      <c r="D112" s="11">
        <v>7.5037022472747503E-3</v>
      </c>
      <c r="E112" s="11">
        <v>5.5069742669360301E-2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7.4568031311600599E-2</v>
      </c>
      <c r="D113" s="11">
        <v>5.2506799123529499E-2</v>
      </c>
      <c r="E113" s="11">
        <v>0.104872542275669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7.2950845496979499E-2</v>
      </c>
      <c r="D114" s="11">
        <v>4.70276996485317E-2</v>
      </c>
      <c r="E114" s="11">
        <v>0.11149184330057101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8.0473024153904699E-2</v>
      </c>
      <c r="D115" s="11">
        <v>3.5327457885511497E-2</v>
      </c>
      <c r="E115" s="11">
        <v>0.17296660852353299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5.16514983665598E-2</v>
      </c>
      <c r="D116" s="11">
        <v>2.2402203088068999E-2</v>
      </c>
      <c r="E116" s="11">
        <v>0.11461268904713499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7.7739807128004296E-2</v>
      </c>
      <c r="D117" s="11">
        <v>4.3462281620314201E-2</v>
      </c>
      <c r="E117" s="11">
        <v>0.13522922863475201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4.9254647279871798E-2</v>
      </c>
      <c r="D118" s="11">
        <v>2.9282053817781699E-2</v>
      </c>
      <c r="E118" s="11">
        <v>8.1703464823226601E-2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3.0576619880123199E-2</v>
      </c>
      <c r="D119" s="11">
        <v>1.19541105354736E-2</v>
      </c>
      <c r="E119" s="11">
        <v>7.5979013876897705E-2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0.12063823577700999</v>
      </c>
      <c r="D120" s="27">
        <v>0.109132789244041</v>
      </c>
      <c r="E120" s="27">
        <v>0.133175329883164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0.166256348595783</v>
      </c>
      <c r="D121" s="11">
        <v>0.125006057823043</v>
      </c>
      <c r="E121" s="11">
        <v>0.217731484738519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0.122302987488251</v>
      </c>
      <c r="D122" s="11">
        <v>9.5686572508149798E-2</v>
      </c>
      <c r="E122" s="11">
        <v>0.15505365367667301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0.11922016362667701</v>
      </c>
      <c r="D123" s="11">
        <v>8.9351056368473E-2</v>
      </c>
      <c r="E123" s="11">
        <v>0.15734892354107799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0.11219955401817699</v>
      </c>
      <c r="D124" s="11">
        <v>8.4129035823819406E-2</v>
      </c>
      <c r="E124" s="11">
        <v>0.14812134858439199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5.4793560462566303E-2</v>
      </c>
      <c r="D125" s="11">
        <v>3.5951586945251197E-2</v>
      </c>
      <c r="E125" s="11">
        <v>8.26637379773036E-2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7.7096265933727606E-2</v>
      </c>
      <c r="D126" s="11">
        <v>4.8720650919742203E-2</v>
      </c>
      <c r="E126" s="11">
        <v>0.11991499416314499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7.1940159831027306E-2</v>
      </c>
      <c r="D127" s="11">
        <v>4.8171143468220899E-2</v>
      </c>
      <c r="E127" s="11">
        <v>0.106129769776589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0.10883142524046401</v>
      </c>
      <c r="D128" s="11">
        <v>8.1912704689019705E-2</v>
      </c>
      <c r="E128" s="11">
        <v>0.143216402732563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0.13126447665350099</v>
      </c>
      <c r="D129" s="11">
        <v>9.9812596817815499E-2</v>
      </c>
      <c r="E129" s="11">
        <v>0.170747263320007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0.120470250837586</v>
      </c>
      <c r="D130" s="11">
        <v>9.1531286746374799E-2</v>
      </c>
      <c r="E130" s="11">
        <v>0.15697772159549001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8.4286126788547105E-2</v>
      </c>
      <c r="D131" s="11">
        <v>5.4779169429442498E-2</v>
      </c>
      <c r="E131" s="11">
        <v>0.127542449318441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7.55365687416681E-2</v>
      </c>
      <c r="D132" s="27">
        <v>6.3076683986339505E-2</v>
      </c>
      <c r="E132" s="27">
        <v>9.0220716015592006E-2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6.78507761545558E-2</v>
      </c>
      <c r="D133" s="11">
        <v>4.1493787518653999E-2</v>
      </c>
      <c r="E133" s="11">
        <v>0.109045138999376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0.13390985955724699</v>
      </c>
      <c r="D134" s="11">
        <v>9.0925312590275295E-2</v>
      </c>
      <c r="E134" s="11">
        <v>0.19290315544914899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0.16107630391693201</v>
      </c>
      <c r="D135" s="11">
        <v>0.109128902605928</v>
      </c>
      <c r="E135" s="11">
        <v>0.231330590906769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5.7988266092736301E-2</v>
      </c>
      <c r="D136" s="11">
        <v>2.78201153571822E-2</v>
      </c>
      <c r="E136" s="11">
        <v>0.11693582685938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5.4521716594670602E-2</v>
      </c>
      <c r="D137" s="11">
        <v>2.4090817387053001E-2</v>
      </c>
      <c r="E137" s="11">
        <v>0.118716102385604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3.6176833832975701E-2</v>
      </c>
      <c r="D138" s="11">
        <v>1.3531228034830501E-2</v>
      </c>
      <c r="E138" s="11">
        <v>9.3143214965110105E-2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9.6112703194437599E-2</v>
      </c>
      <c r="D139" s="11">
        <v>5.5228546141083003E-2</v>
      </c>
      <c r="E139" s="11">
        <v>0.16207039950861701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3.8759689080831002E-2</v>
      </c>
      <c r="D140" s="11">
        <v>1.7133681169106001E-2</v>
      </c>
      <c r="E140" s="11">
        <v>8.5312583695493202E-2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7.76530660011331E-2</v>
      </c>
      <c r="D141" s="11">
        <v>5.7411686479558799E-2</v>
      </c>
      <c r="E141" s="11">
        <v>0.10424163565509501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3.7522517065514502E-2</v>
      </c>
      <c r="D142" s="11">
        <v>1.7748410741558699E-2</v>
      </c>
      <c r="E142" s="11">
        <v>7.7587411367696701E-2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6.1403584870697102E-2</v>
      </c>
      <c r="D143" s="11">
        <v>3.2271903183138599E-2</v>
      </c>
      <c r="E143" s="11">
        <v>0.113741478217673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2.54210593298628E-2</v>
      </c>
      <c r="D144" s="11">
        <v>9.4057222642565698E-3</v>
      </c>
      <c r="E144" s="11">
        <v>6.6865364603589494E-2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0.15612762271149</v>
      </c>
      <c r="D145" s="27">
        <v>0.13068993677215601</v>
      </c>
      <c r="E145" s="27">
        <v>0.18546023356959601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9.3493727256202905E-2</v>
      </c>
      <c r="D146" s="11">
        <v>6.5821353996795798E-2</v>
      </c>
      <c r="E146" s="11">
        <v>0.13116651891734299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7.7240074997962899E-2</v>
      </c>
      <c r="D147" s="11">
        <v>3.6865626490012002E-2</v>
      </c>
      <c r="E147" s="11">
        <v>0.15472822847241999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5.1119930336154203E-2</v>
      </c>
      <c r="D148" s="11">
        <v>2.1082559467708799E-2</v>
      </c>
      <c r="E148" s="11">
        <v>0.118761108981808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7.8475763887091501E-2</v>
      </c>
      <c r="D149" s="11">
        <v>4.6945788414240297E-2</v>
      </c>
      <c r="E149" s="11">
        <v>0.12833063185917201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0.172773933540773</v>
      </c>
      <c r="D150" s="11">
        <v>0.139673475806916</v>
      </c>
      <c r="E150" s="11">
        <v>0.21178764834977701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6.4167518310950994E-2</v>
      </c>
      <c r="D151" s="27">
        <v>5.0487809020865297E-2</v>
      </c>
      <c r="E151" s="27">
        <v>8.1236638642544698E-2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6.3862577773793505E-2</v>
      </c>
      <c r="D152" s="11">
        <v>3.8809033981533098E-2</v>
      </c>
      <c r="E152" s="11">
        <v>0.103350639200564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0.103897197205016</v>
      </c>
      <c r="D153" s="11">
        <v>6.1874175387421002E-2</v>
      </c>
      <c r="E153" s="11">
        <v>0.16931001049816299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5.2349711375299701E-2</v>
      </c>
      <c r="D154" s="11">
        <v>2.5554591212128601E-2</v>
      </c>
      <c r="E154" s="11">
        <v>0.104235317973044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1.43443581498211E-2</v>
      </c>
      <c r="D155" s="11">
        <v>6.4024104092990797E-3</v>
      </c>
      <c r="E155" s="11">
        <v>3.1822466357053998E-2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8.2629300622363303E-2</v>
      </c>
      <c r="D156" s="11">
        <v>5.7914818716595401E-2</v>
      </c>
      <c r="E156" s="11">
        <v>0.116585234213646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8.4579320006989797E-2</v>
      </c>
      <c r="D157" s="11">
        <v>5.5440406026729797E-2</v>
      </c>
      <c r="E157" s="11">
        <v>0.12697458144301799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5.9777887980678901E-2</v>
      </c>
      <c r="D158" s="11">
        <v>2.8763426583327801E-2</v>
      </c>
      <c r="E158" s="11">
        <v>0.120098765981644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4.00658463950989E-2</v>
      </c>
      <c r="D159" s="27">
        <v>2.8211623288804999E-2</v>
      </c>
      <c r="E159" s="27">
        <v>5.66109214946331E-2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8.62258573306421E-2</v>
      </c>
      <c r="D160" s="11">
        <v>5.3917968449051099E-2</v>
      </c>
      <c r="E160" s="11">
        <v>0.13512775122572299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1.93277915988786E-2</v>
      </c>
      <c r="D161" s="11">
        <v>1.09400776266154E-2</v>
      </c>
      <c r="E161" s="11">
        <v>3.39257486667605E-2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4.5500399927921202E-2</v>
      </c>
      <c r="D162" s="27">
        <v>3.2681467040912501E-2</v>
      </c>
      <c r="E162" s="27">
        <v>6.3019838685926102E-2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3.1114144388619099E-2</v>
      </c>
      <c r="D163" s="11">
        <v>1.5838391448452602E-2</v>
      </c>
      <c r="E163" s="11">
        <v>6.0221470979847903E-2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4.3067703219755803E-2</v>
      </c>
      <c r="D164" s="10">
        <v>3.00454332745934E-2</v>
      </c>
      <c r="E164" s="10">
        <v>6.1376927612614901E-2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69</v>
      </c>
    </row>
    <row r="3" spans="1:6" x14ac:dyDescent="0.25">
      <c r="A3" s="1" t="s">
        <v>319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0.164959740234078</v>
      </c>
      <c r="D12" s="23">
        <v>0.16062916654169601</v>
      </c>
      <c r="E12" s="23">
        <v>0.16938350604284999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0.30356788802954998</v>
      </c>
      <c r="D13" s="27">
        <v>0.27556449056959598</v>
      </c>
      <c r="E13" s="27">
        <v>0.33310851344883302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0.30191445636307601</v>
      </c>
      <c r="D14" s="11">
        <v>0.27403813617022998</v>
      </c>
      <c r="E14" s="11">
        <v>0.331332248945441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0.25185129671204598</v>
      </c>
      <c r="D15" s="27">
        <v>0.228552944154508</v>
      </c>
      <c r="E15" s="27">
        <v>0.27667287584221201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0.28323201902133299</v>
      </c>
      <c r="D16" s="11">
        <v>0.24395607948328701</v>
      </c>
      <c r="E16" s="11">
        <v>0.32610381589165399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0.24021353378433799</v>
      </c>
      <c r="D17" s="11">
        <v>0.21084179631193101</v>
      </c>
      <c r="E17" s="11">
        <v>0.27226529760808199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0.10287700136389</v>
      </c>
      <c r="D18" s="11">
        <v>5.6717182577912903E-2</v>
      </c>
      <c r="E18" s="11">
        <v>0.179457281161615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0.13153214601544599</v>
      </c>
      <c r="D19" s="27">
        <v>0.114405594595802</v>
      </c>
      <c r="E19" s="27">
        <v>0.150786012554666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0.100519273734577</v>
      </c>
      <c r="D20" s="11">
        <v>8.1270492276586101E-2</v>
      </c>
      <c r="E20" s="11">
        <v>0.123713191108361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0.206906145358425</v>
      </c>
      <c r="D21" s="11">
        <v>0.16927516322161901</v>
      </c>
      <c r="E21" s="11">
        <v>0.25038133724309303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7.8840328009402605E-2</v>
      </c>
      <c r="D22" s="11">
        <v>5.4554207244825001E-2</v>
      </c>
      <c r="E22" s="11">
        <v>0.11264980526554701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0.107482858642043</v>
      </c>
      <c r="D23" s="27">
        <v>8.5918362926360695E-2</v>
      </c>
      <c r="E23" s="27">
        <v>0.133668315425194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7.26127261927378E-2</v>
      </c>
      <c r="D24" s="11">
        <v>3.8814005804810599E-2</v>
      </c>
      <c r="E24" s="11">
        <v>0.13180699810105501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0.105102464390939</v>
      </c>
      <c r="D25" s="11">
        <v>7.9088443752324405E-2</v>
      </c>
      <c r="E25" s="11">
        <v>0.13838727883274299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0.115030519911136</v>
      </c>
      <c r="D26" s="11">
        <v>8.5018587662254896E-2</v>
      </c>
      <c r="E26" s="11">
        <v>0.15385534226696501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0.118864640948037</v>
      </c>
      <c r="D27" s="27">
        <v>0.103132894068383</v>
      </c>
      <c r="E27" s="27">
        <v>0.136630511575909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0.109329295931837</v>
      </c>
      <c r="D28" s="11">
        <v>8.3165387932628093E-2</v>
      </c>
      <c r="E28" s="11">
        <v>0.14244554106520499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5.4559448775544798E-2</v>
      </c>
      <c r="D29" s="11">
        <v>3.3013822502557598E-2</v>
      </c>
      <c r="E29" s="11">
        <v>8.88739371737408E-2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0.12548885510840099</v>
      </c>
      <c r="D30" s="11">
        <v>0.100611536683747</v>
      </c>
      <c r="E30" s="11">
        <v>0.15545416782820801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0.10290622256502099</v>
      </c>
      <c r="D31" s="11">
        <v>6.8200276212586702E-2</v>
      </c>
      <c r="E31" s="11">
        <v>0.152385131697759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0.137110412573065</v>
      </c>
      <c r="D32" s="11">
        <v>0.100821886154628</v>
      </c>
      <c r="E32" s="11">
        <v>0.183790470411655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0.138759899108233</v>
      </c>
      <c r="D33" s="27">
        <v>0.12789861998854901</v>
      </c>
      <c r="E33" s="27">
        <v>0.15038447951077999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8.4362414650455395E-2</v>
      </c>
      <c r="D34" s="11">
        <v>5.7697495380092202E-2</v>
      </c>
      <c r="E34" s="11">
        <v>0.121758212202008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0.11652827243597499</v>
      </c>
      <c r="D35" s="11">
        <v>8.49861761414865E-2</v>
      </c>
      <c r="E35" s="11">
        <v>0.15775866481555201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8.6342109776744405E-2</v>
      </c>
      <c r="D36" s="11">
        <v>5.5264451668412297E-2</v>
      </c>
      <c r="E36" s="11">
        <v>0.132446041399742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4.4194313696579703E-2</v>
      </c>
      <c r="D37" s="11">
        <v>2.56974222677907E-2</v>
      </c>
      <c r="E37" s="11">
        <v>7.4980566225755399E-2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0.102391437498173</v>
      </c>
      <c r="D38" s="11">
        <v>7.4000545190780004E-2</v>
      </c>
      <c r="E38" s="11">
        <v>0.140027596229715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0.14208542532771101</v>
      </c>
      <c r="D39" s="11">
        <v>0.105421660708707</v>
      </c>
      <c r="E39" s="11">
        <v>0.18880897458951601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0.116717342127406</v>
      </c>
      <c r="D40" s="11">
        <v>9.6933314156541106E-2</v>
      </c>
      <c r="E40" s="11">
        <v>0.13991367768851801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0.122262662481026</v>
      </c>
      <c r="D41" s="11">
        <v>8.3826729196324404E-2</v>
      </c>
      <c r="E41" s="11">
        <v>0.174956637456993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0.14322405204722599</v>
      </c>
      <c r="D42" s="11">
        <v>0.10906032685983599</v>
      </c>
      <c r="E42" s="11">
        <v>0.18585722800843699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0.16356812666193199</v>
      </c>
      <c r="D43" s="11">
        <v>0.133692035746688</v>
      </c>
      <c r="E43" s="11">
        <v>0.19859013336985601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0.13228572471601299</v>
      </c>
      <c r="D44" s="11">
        <v>0.10552946933032201</v>
      </c>
      <c r="E44" s="11">
        <v>0.164577647688085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0.14794240633435901</v>
      </c>
      <c r="D45" s="11">
        <v>0.12547190297915001</v>
      </c>
      <c r="E45" s="11">
        <v>0.17363809900656499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0.20981744199789501</v>
      </c>
      <c r="D46" s="27">
        <v>0.20170953372287301</v>
      </c>
      <c r="E46" s="27">
        <v>0.218162189873401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0.11931255987306</v>
      </c>
      <c r="D47" s="11">
        <v>8.0888072777191303E-2</v>
      </c>
      <c r="E47" s="11">
        <v>0.17256296397969401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0.25729285402826402</v>
      </c>
      <c r="D48" s="11">
        <v>0.212116214181645</v>
      </c>
      <c r="E48" s="11">
        <v>0.30832592227383199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0.26110036970695999</v>
      </c>
      <c r="D49" s="11">
        <v>0.185462455749936</v>
      </c>
      <c r="E49" s="11">
        <v>0.354172959584651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0.178301416839486</v>
      </c>
      <c r="D50" s="11">
        <v>0.13258088278939101</v>
      </c>
      <c r="E50" s="11">
        <v>0.235507948583003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0.20794147996426399</v>
      </c>
      <c r="D51" s="11">
        <v>0.17514530683731599</v>
      </c>
      <c r="E51" s="11">
        <v>0.245054323343289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0.26158561668552999</v>
      </c>
      <c r="D52" s="11">
        <v>0.19863636085435801</v>
      </c>
      <c r="E52" s="11">
        <v>0.33611668050147397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0.22614824421038501</v>
      </c>
      <c r="D53" s="11">
        <v>0.17409123726281001</v>
      </c>
      <c r="E53" s="11">
        <v>0.28833703288050599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0.15681643071891599</v>
      </c>
      <c r="D54" s="11">
        <v>0.10867826864241199</v>
      </c>
      <c r="E54" s="11">
        <v>0.220990417888246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0.20524444976016401</v>
      </c>
      <c r="D55" s="11">
        <v>0.141020273285338</v>
      </c>
      <c r="E55" s="11">
        <v>0.28888117501982402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0.22943662346702701</v>
      </c>
      <c r="D56" s="11">
        <v>0.17367777495654499</v>
      </c>
      <c r="E56" s="11">
        <v>0.29666973836010502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0.20790559262649</v>
      </c>
      <c r="D57" s="11">
        <v>0.167743722658516</v>
      </c>
      <c r="E57" s="11">
        <v>0.25473996517663899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0.18153742277268201</v>
      </c>
      <c r="D58" s="11">
        <v>0.137573808977176</v>
      </c>
      <c r="E58" s="11">
        <v>0.23571042412229201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0.23338953693199099</v>
      </c>
      <c r="D59" s="11">
        <v>0.169478848542093</v>
      </c>
      <c r="E59" s="11">
        <v>0.31233734397077201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0.17145204038265199</v>
      </c>
      <c r="D60" s="11">
        <v>0.12602916269647299</v>
      </c>
      <c r="E60" s="11">
        <v>0.22895723355170999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0.15899726665425001</v>
      </c>
      <c r="D61" s="11">
        <v>0.12371216738879801</v>
      </c>
      <c r="E61" s="11">
        <v>0.20202612769890199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0.120964908019985</v>
      </c>
      <c r="D62" s="11">
        <v>9.0058034374333795E-2</v>
      </c>
      <c r="E62" s="11">
        <v>0.160606527392921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0.18532143110830199</v>
      </c>
      <c r="D63" s="11">
        <v>0.134079406624901</v>
      </c>
      <c r="E63" s="11">
        <v>0.25048210402274601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0.14768361653645301</v>
      </c>
      <c r="D64" s="11">
        <v>0.11329969173313099</v>
      </c>
      <c r="E64" s="11">
        <v>0.19026326249046299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0.17261988184361099</v>
      </c>
      <c r="D65" s="11">
        <v>0.11961999299881</v>
      </c>
      <c r="E65" s="11">
        <v>0.24263062098770799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0.23468847949358701</v>
      </c>
      <c r="D66" s="11">
        <v>0.19357082411544699</v>
      </c>
      <c r="E66" s="11">
        <v>0.28149149917619398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0.209911399868872</v>
      </c>
      <c r="D67" s="11">
        <v>0.177531593913446</v>
      </c>
      <c r="E67" s="11">
        <v>0.24642745757509699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0.146473381850935</v>
      </c>
      <c r="D68" s="11">
        <v>0.107488737677758</v>
      </c>
      <c r="E68" s="11">
        <v>0.196484494084601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0.19288198432515699</v>
      </c>
      <c r="D69" s="11">
        <v>0.155884645721798</v>
      </c>
      <c r="E69" s="11">
        <v>0.236203102516407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0.12108011779861499</v>
      </c>
      <c r="D70" s="11">
        <v>9.0397194051653099E-2</v>
      </c>
      <c r="E70" s="11">
        <v>0.16034171077281201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0.175421783342531</v>
      </c>
      <c r="D71" s="11">
        <v>0.14336214782925699</v>
      </c>
      <c r="E71" s="11">
        <v>0.21286926496887401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0.14959123899805399</v>
      </c>
      <c r="D72" s="11">
        <v>0.113950218499853</v>
      </c>
      <c r="E72" s="11">
        <v>0.19393993039580301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0.17308348581042199</v>
      </c>
      <c r="D73" s="11">
        <v>0.129912414609092</v>
      </c>
      <c r="E73" s="11">
        <v>0.22686018908094799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0.186964004023907</v>
      </c>
      <c r="D74" s="11">
        <v>0.15118800391613399</v>
      </c>
      <c r="E74" s="11">
        <v>0.228922572829583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0.21874533195144999</v>
      </c>
      <c r="D75" s="11">
        <v>0.16906928691810899</v>
      </c>
      <c r="E75" s="11">
        <v>0.27813165766980602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0.20552381419469301</v>
      </c>
      <c r="D76" s="11">
        <v>0.17190394315822299</v>
      </c>
      <c r="E76" s="11">
        <v>0.24378318316718101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0.19505464177977699</v>
      </c>
      <c r="D77" s="11">
        <v>0.146173392404161</v>
      </c>
      <c r="E77" s="11">
        <v>0.25539267697727802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0.26682021858822602</v>
      </c>
      <c r="D78" s="11">
        <v>0.22573336649594999</v>
      </c>
      <c r="E78" s="11">
        <v>0.312368414789156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0.22751322655658801</v>
      </c>
      <c r="D79" s="11">
        <v>0.189303929951708</v>
      </c>
      <c r="E79" s="11">
        <v>0.270858036561968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0.227468218349684</v>
      </c>
      <c r="D80" s="11">
        <v>0.18181690703317999</v>
      </c>
      <c r="E80" s="11">
        <v>0.28065008297135602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0.24232274011725</v>
      </c>
      <c r="D81" s="11">
        <v>0.199345664065992</v>
      </c>
      <c r="E81" s="11">
        <v>0.29119545691503701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0.23776713206139799</v>
      </c>
      <c r="D82" s="11">
        <v>0.16563122506700201</v>
      </c>
      <c r="E82" s="11">
        <v>0.32893430142032098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0.24401405920064601</v>
      </c>
      <c r="D83" s="11">
        <v>0.20542419910677001</v>
      </c>
      <c r="E83" s="11">
        <v>0.28723264322363101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0.209063898390695</v>
      </c>
      <c r="D84" s="11">
        <v>0.17517229333730899</v>
      </c>
      <c r="E84" s="11">
        <v>0.24754478105584901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0.25953286348601901</v>
      </c>
      <c r="D85" s="11">
        <v>0.23031340458448801</v>
      </c>
      <c r="E85" s="11">
        <v>0.29105753117897198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0.12685140044325599</v>
      </c>
      <c r="D86" s="11">
        <v>9.2955556880117807E-2</v>
      </c>
      <c r="E86" s="11">
        <v>0.170780058040405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0.18264120770538</v>
      </c>
      <c r="D87" s="11">
        <v>0.132246899793625</v>
      </c>
      <c r="E87" s="11">
        <v>0.24677769756607401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0.22256373490126799</v>
      </c>
      <c r="D88" s="11">
        <v>0.17920424292652301</v>
      </c>
      <c r="E88" s="11">
        <v>0.27292587662564299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0.119003673014116</v>
      </c>
      <c r="D89" s="27">
        <v>0.104136641960657</v>
      </c>
      <c r="E89" s="27">
        <v>0.13567175594280301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8.59446121967712E-2</v>
      </c>
      <c r="D90" s="11">
        <v>5.4656596792880603E-2</v>
      </c>
      <c r="E90" s="11">
        <v>0.13263051000180701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3.3238142270799201E-2</v>
      </c>
      <c r="D91" s="11">
        <v>1.56376080939175E-2</v>
      </c>
      <c r="E91" s="11">
        <v>6.9254812408576893E-2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0.14855686645350299</v>
      </c>
      <c r="D92" s="11">
        <v>9.3229392062792404E-2</v>
      </c>
      <c r="E92" s="11">
        <v>0.228446615500557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0.130366454571855</v>
      </c>
      <c r="D93" s="11">
        <v>9.8571495762941996E-2</v>
      </c>
      <c r="E93" s="11">
        <v>0.17047755987827301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8.0952562138556894E-2</v>
      </c>
      <c r="D94" s="11">
        <v>4.6932323220084497E-2</v>
      </c>
      <c r="E94" s="11">
        <v>0.13611147304825799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5.0085710650035399E-2</v>
      </c>
      <c r="D95" s="11">
        <v>1.8067281080290799E-2</v>
      </c>
      <c r="E95" s="11">
        <v>0.13126136215213699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0.13783537103155699</v>
      </c>
      <c r="D96" s="11">
        <v>0.110421489157757</v>
      </c>
      <c r="E96" s="11">
        <v>0.170748828713192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0.108499622105172</v>
      </c>
      <c r="D97" s="11">
        <v>7.5300610465655796E-2</v>
      </c>
      <c r="E97" s="11">
        <v>0.15389956135529501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9.1567912723700101E-2</v>
      </c>
      <c r="D98" s="11">
        <v>6.5891628318835396E-2</v>
      </c>
      <c r="E98" s="11">
        <v>0.12590104200691701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4.7739565893337298E-2</v>
      </c>
      <c r="D99" s="11">
        <v>1.9486340958698799E-2</v>
      </c>
      <c r="E99" s="11">
        <v>0.112266781664229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0.104858847364483</v>
      </c>
      <c r="D100" s="11">
        <v>6.9029652957921198E-2</v>
      </c>
      <c r="E100" s="11">
        <v>0.15616533358350401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0.111528181383896</v>
      </c>
      <c r="D101" s="27">
        <v>0.10059197324904599</v>
      </c>
      <c r="E101" s="27">
        <v>0.12349011047231601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3.1215003552398299E-2</v>
      </c>
      <c r="D102" s="11">
        <v>1.8756292092630002E-2</v>
      </c>
      <c r="E102" s="11">
        <v>5.1514845776687898E-2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7.7319041052176796E-2</v>
      </c>
      <c r="D103" s="11">
        <v>5.6480121958355702E-2</v>
      </c>
      <c r="E103" s="11">
        <v>0.104991121216877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0.141623784178635</v>
      </c>
      <c r="D104" s="11">
        <v>0.118649473802676</v>
      </c>
      <c r="E104" s="11">
        <v>0.168197685079744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8.2582784105984602E-2</v>
      </c>
      <c r="D105" s="11">
        <v>6.0741977082534003E-2</v>
      </c>
      <c r="E105" s="11">
        <v>0.111345849334286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9.4792449767929707E-2</v>
      </c>
      <c r="D106" s="11">
        <v>6.9477443911159897E-2</v>
      </c>
      <c r="E106" s="11">
        <v>0.12806188597085899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0.10325090886027501</v>
      </c>
      <c r="D107" s="11">
        <v>7.02481325931998E-2</v>
      </c>
      <c r="E107" s="11">
        <v>0.149269229990902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9.4894366441395497E-2</v>
      </c>
      <c r="D108" s="11">
        <v>5.80234965315094E-2</v>
      </c>
      <c r="E108" s="11">
        <v>0.15142829882644601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7.88568708531419E-2</v>
      </c>
      <c r="D109" s="11">
        <v>4.2475810554139501E-2</v>
      </c>
      <c r="E109" s="11">
        <v>0.14178464632879301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0.12583589909602799</v>
      </c>
      <c r="D110" s="11">
        <v>0.103094265807655</v>
      </c>
      <c r="E110" s="11">
        <v>0.15273981695549699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0.10963615149200701</v>
      </c>
      <c r="D111" s="27">
        <v>9.37595196341897E-2</v>
      </c>
      <c r="E111" s="27">
        <v>0.12782203380101001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6.5115736928794604E-2</v>
      </c>
      <c r="D112" s="11">
        <v>3.5238360415250997E-2</v>
      </c>
      <c r="E112" s="11">
        <v>0.117246527612432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0.116587746428417</v>
      </c>
      <c r="D113" s="11">
        <v>9.2377790681791999E-2</v>
      </c>
      <c r="E113" s="11">
        <v>0.14612106254385901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0.17122076028068101</v>
      </c>
      <c r="D114" s="11">
        <v>0.13671473209335799</v>
      </c>
      <c r="E114" s="11">
        <v>0.21229421644723501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0.10149543056948999</v>
      </c>
      <c r="D115" s="11">
        <v>6.22373738826816E-2</v>
      </c>
      <c r="E115" s="11">
        <v>0.161258368456732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7.5655823083450105E-2</v>
      </c>
      <c r="D116" s="11">
        <v>4.1117201797048801E-2</v>
      </c>
      <c r="E116" s="11">
        <v>0.13511878796912699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2.40037070916219E-2</v>
      </c>
      <c r="D117" s="11">
        <v>8.7825503832401706E-3</v>
      </c>
      <c r="E117" s="11">
        <v>6.3904128954409306E-2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8.2653513887757601E-2</v>
      </c>
      <c r="D118" s="11">
        <v>5.86526576955178E-2</v>
      </c>
      <c r="E118" s="11">
        <v>0.115272936629534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6.4574262189680903E-2</v>
      </c>
      <c r="D119" s="11">
        <v>3.6569918838248901E-2</v>
      </c>
      <c r="E119" s="11">
        <v>0.111540848975254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0.137945577779791</v>
      </c>
      <c r="D120" s="27">
        <v>0.12703532918405899</v>
      </c>
      <c r="E120" s="27">
        <v>0.14963222731496001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0.12477626613207</v>
      </c>
      <c r="D121" s="11">
        <v>9.1177508473323704E-2</v>
      </c>
      <c r="E121" s="11">
        <v>0.168461126794093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0.13635645788321199</v>
      </c>
      <c r="D122" s="11">
        <v>0.110077112380571</v>
      </c>
      <c r="E122" s="11">
        <v>0.167727172598894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0.14772155787187999</v>
      </c>
      <c r="D123" s="11">
        <v>0.113816631891633</v>
      </c>
      <c r="E123" s="11">
        <v>0.189565937429717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0.16381316635854601</v>
      </c>
      <c r="D124" s="11">
        <v>0.12896906203757799</v>
      </c>
      <c r="E124" s="11">
        <v>0.205846487420487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0.10173930778007199</v>
      </c>
      <c r="D125" s="11">
        <v>6.9095972081777701E-2</v>
      </c>
      <c r="E125" s="11">
        <v>0.14736319237051401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0.112742111905932</v>
      </c>
      <c r="D126" s="11">
        <v>8.5422936644996506E-2</v>
      </c>
      <c r="E126" s="11">
        <v>0.14739023287948499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0.119564537303466</v>
      </c>
      <c r="D127" s="11">
        <v>9.0909653712771599E-2</v>
      </c>
      <c r="E127" s="11">
        <v>0.15570452235471099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0.1095541137482</v>
      </c>
      <c r="D128" s="11">
        <v>8.8818484285367497E-2</v>
      </c>
      <c r="E128" s="11">
        <v>0.134416565896011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0.16563624913495101</v>
      </c>
      <c r="D129" s="11">
        <v>0.132621483635223</v>
      </c>
      <c r="E129" s="11">
        <v>0.20492794584249799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0.13551707516204201</v>
      </c>
      <c r="D130" s="11">
        <v>0.110079261985487</v>
      </c>
      <c r="E130" s="11">
        <v>0.16573844160072501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0.104954833769854</v>
      </c>
      <c r="D131" s="11">
        <v>7.7957152001946695E-2</v>
      </c>
      <c r="E131" s="11">
        <v>0.139883753474287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9.5797685197143198E-2</v>
      </c>
      <c r="D132" s="27">
        <v>8.2719913453361701E-2</v>
      </c>
      <c r="E132" s="27">
        <v>0.110693509605652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8.4604817841799296E-2</v>
      </c>
      <c r="D133" s="11">
        <v>5.0655415737967502E-2</v>
      </c>
      <c r="E133" s="11">
        <v>0.13799975824858299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6.2701805852402606E-2</v>
      </c>
      <c r="D134" s="11">
        <v>3.4789551131558197E-2</v>
      </c>
      <c r="E134" s="11">
        <v>0.11044601173438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0.102849334070739</v>
      </c>
      <c r="D135" s="11">
        <v>5.8954435283977001E-2</v>
      </c>
      <c r="E135" s="11">
        <v>0.17340418381157899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4.7743571428053001E-2</v>
      </c>
      <c r="D136" s="11">
        <v>2.4934185801911399E-2</v>
      </c>
      <c r="E136" s="11">
        <v>8.9503308729954795E-2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7.7103535195990197E-2</v>
      </c>
      <c r="D137" s="11">
        <v>3.9728707156470602E-2</v>
      </c>
      <c r="E137" s="11">
        <v>0.144353269712238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0.115980145907879</v>
      </c>
      <c r="D138" s="11">
        <v>7.8288355425165407E-2</v>
      </c>
      <c r="E138" s="11">
        <v>0.168501134386292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8.4663434289818304E-2</v>
      </c>
      <c r="D139" s="11">
        <v>4.7317361759407497E-2</v>
      </c>
      <c r="E139" s="11">
        <v>0.14693925255755699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6.4858336444861803E-2</v>
      </c>
      <c r="D140" s="11">
        <v>3.0404582125082499E-2</v>
      </c>
      <c r="E140" s="11">
        <v>0.13299887667341301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0.111939571955554</v>
      </c>
      <c r="D141" s="11">
        <v>8.93462266367894E-2</v>
      </c>
      <c r="E141" s="11">
        <v>0.13937179620756299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7.1309450215355993E-2</v>
      </c>
      <c r="D142" s="11">
        <v>4.1137604905342601E-2</v>
      </c>
      <c r="E142" s="11">
        <v>0.12082204872368101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4.6726123912677997E-2</v>
      </c>
      <c r="D143" s="11">
        <v>1.92625705795932E-2</v>
      </c>
      <c r="E143" s="11">
        <v>0.108994150751633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5.7821959015842202E-2</v>
      </c>
      <c r="D144" s="11">
        <v>3.0930426563522299E-2</v>
      </c>
      <c r="E144" s="11">
        <v>0.105547071031742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0.119417783369337</v>
      </c>
      <c r="D145" s="27">
        <v>9.81446626141734E-2</v>
      </c>
      <c r="E145" s="27">
        <v>0.144562789816995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3.5745932888598599E-2</v>
      </c>
      <c r="D146" s="11">
        <v>1.8449258905241201E-2</v>
      </c>
      <c r="E146" s="11">
        <v>6.8133082281821397E-2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6.2844263242795503E-2</v>
      </c>
      <c r="D147" s="11">
        <v>3.0840489063716201E-2</v>
      </c>
      <c r="E147" s="11">
        <v>0.12381607407735599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4.6587886099524099E-2</v>
      </c>
      <c r="D148" s="11">
        <v>2.5818217329714999E-2</v>
      </c>
      <c r="E148" s="11">
        <v>8.2648365552073305E-2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7.18222445194477E-2</v>
      </c>
      <c r="D149" s="11">
        <v>4.4327567738247697E-2</v>
      </c>
      <c r="E149" s="11">
        <v>0.114330587848209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0.14838382552085499</v>
      </c>
      <c r="D150" s="11">
        <v>0.117792428649361</v>
      </c>
      <c r="E150" s="11">
        <v>0.185251696519869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0.108532996917867</v>
      </c>
      <c r="D151" s="27">
        <v>9.3610865073078794E-2</v>
      </c>
      <c r="E151" s="27">
        <v>0.12550443899098099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4.8700754802840703E-2</v>
      </c>
      <c r="D152" s="11">
        <v>2.9849706266272698E-2</v>
      </c>
      <c r="E152" s="11">
        <v>7.8493624301425605E-2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4.3418603716733499E-2</v>
      </c>
      <c r="D153" s="11">
        <v>2.0192456342181399E-2</v>
      </c>
      <c r="E153" s="11">
        <v>9.0882352393952398E-2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9.3047942266993006E-2</v>
      </c>
      <c r="D154" s="11">
        <v>6.1073434537427002E-2</v>
      </c>
      <c r="E154" s="11">
        <v>0.13927925611120101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0.10554394232417599</v>
      </c>
      <c r="D155" s="11">
        <v>7.98743046576771E-2</v>
      </c>
      <c r="E155" s="11">
        <v>0.138223893517081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0.13379131278769599</v>
      </c>
      <c r="D156" s="11">
        <v>0.107008297302164</v>
      </c>
      <c r="E156" s="11">
        <v>0.16603146362226201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8.7968436793576202E-2</v>
      </c>
      <c r="D157" s="11">
        <v>5.4870806470673897E-2</v>
      </c>
      <c r="E157" s="11">
        <v>0.13811289538437799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2.7765931874160502E-2</v>
      </c>
      <c r="D158" s="11">
        <v>1.0445748011855599E-2</v>
      </c>
      <c r="E158" s="11">
        <v>7.1723313475916095E-2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4.5266474075412802E-2</v>
      </c>
      <c r="D159" s="27">
        <v>3.3872518260714898E-2</v>
      </c>
      <c r="E159" s="27">
        <v>6.0254070588292297E-2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3.9782633839233403E-2</v>
      </c>
      <c r="D160" s="11">
        <v>2.2615436260241501E-2</v>
      </c>
      <c r="E160" s="11">
        <v>6.9060529329872805E-2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4.7740679638629498E-2</v>
      </c>
      <c r="D161" s="11">
        <v>3.3431382831314103E-2</v>
      </c>
      <c r="E161" s="11">
        <v>6.7745371435069104E-2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2.3912264869743301E-2</v>
      </c>
      <c r="D162" s="27">
        <v>1.6775335846465299E-2</v>
      </c>
      <c r="E162" s="27">
        <v>3.3980604504086298E-2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8.9344429093987897E-3</v>
      </c>
      <c r="D163" s="11">
        <v>3.3669094869272099E-3</v>
      </c>
      <c r="E163" s="11">
        <v>2.34914646305277E-2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2.6311131347659899E-2</v>
      </c>
      <c r="D164" s="10">
        <v>1.8138263184214898E-2</v>
      </c>
      <c r="E164" s="10">
        <v>3.8023975371056701E-2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70</v>
      </c>
    </row>
    <row r="3" spans="1:6" x14ac:dyDescent="0.25">
      <c r="A3" s="1" t="s">
        <v>320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0.12969999036913801</v>
      </c>
      <c r="D12" s="23">
        <v>0.125846450665446</v>
      </c>
      <c r="E12" s="23">
        <v>0.133653487732253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0.27555190559418302</v>
      </c>
      <c r="D13" s="27">
        <v>0.24841716071412001</v>
      </c>
      <c r="E13" s="27">
        <v>0.30444996440389799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0.273945926224895</v>
      </c>
      <c r="D14" s="11">
        <v>0.24693744868940201</v>
      </c>
      <c r="E14" s="11">
        <v>0.30272094699159302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0.22049231501087099</v>
      </c>
      <c r="D15" s="27">
        <v>0.198240270831259</v>
      </c>
      <c r="E15" s="27">
        <v>0.24448046659130299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0.23796318329507701</v>
      </c>
      <c r="D16" s="11">
        <v>0.20142541401095801</v>
      </c>
      <c r="E16" s="11">
        <v>0.27881472319099498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0.21509024900615201</v>
      </c>
      <c r="D17" s="11">
        <v>0.186798008274251</v>
      </c>
      <c r="E17" s="11">
        <v>0.24636937710088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9.2138772317552103E-2</v>
      </c>
      <c r="D18" s="11">
        <v>4.8152191291730297E-2</v>
      </c>
      <c r="E18" s="11">
        <v>0.16916552877181601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9.4796727418648793E-2</v>
      </c>
      <c r="D19" s="27">
        <v>8.08386433835796E-2</v>
      </c>
      <c r="E19" s="27">
        <v>0.11087418023076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7.0290735972239005E-2</v>
      </c>
      <c r="D20" s="11">
        <v>5.5288309454972498E-2</v>
      </c>
      <c r="E20" s="11">
        <v>8.8980625852648307E-2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0.15074095498349099</v>
      </c>
      <c r="D21" s="11">
        <v>0.11978396387557599</v>
      </c>
      <c r="E21" s="11">
        <v>0.187989784970747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6.3761136124707393E-2</v>
      </c>
      <c r="D22" s="11">
        <v>4.0827459629948999E-2</v>
      </c>
      <c r="E22" s="11">
        <v>9.8257494224395905E-2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7.44907758957747E-2</v>
      </c>
      <c r="D23" s="27">
        <v>5.8402142890477099E-2</v>
      </c>
      <c r="E23" s="27">
        <v>9.4566384647187404E-2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6.7673020139789999E-2</v>
      </c>
      <c r="D24" s="11">
        <v>3.54351182151392E-2</v>
      </c>
      <c r="E24" s="11">
        <v>0.125426293815602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7.4719804687686603E-2</v>
      </c>
      <c r="D25" s="11">
        <v>5.5339475831225497E-2</v>
      </c>
      <c r="E25" s="11">
        <v>0.100167601481586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7.2260776470013097E-2</v>
      </c>
      <c r="D26" s="11">
        <v>4.6737361500513497E-2</v>
      </c>
      <c r="E26" s="11">
        <v>0.110112562106897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0.100695620781874</v>
      </c>
      <c r="D27" s="27">
        <v>8.5758694222198797E-2</v>
      </c>
      <c r="E27" s="27">
        <v>0.117898670248184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9.1361957768377897E-2</v>
      </c>
      <c r="D28" s="11">
        <v>6.6069696041633499E-2</v>
      </c>
      <c r="E28" s="11">
        <v>0.12504008976741299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4.4665309734500301E-2</v>
      </c>
      <c r="D29" s="11">
        <v>2.6181620622375199E-2</v>
      </c>
      <c r="E29" s="11">
        <v>7.5190556761093902E-2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0.103512335973139</v>
      </c>
      <c r="D30" s="11">
        <v>8.0985141554045903E-2</v>
      </c>
      <c r="E30" s="11">
        <v>0.13140978456243099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8.8617732419299197E-2</v>
      </c>
      <c r="D31" s="11">
        <v>5.78658388641871E-2</v>
      </c>
      <c r="E31" s="11">
        <v>0.13339826183376899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0.126817988480561</v>
      </c>
      <c r="D32" s="11">
        <v>9.2073359313192396E-2</v>
      </c>
      <c r="E32" s="11">
        <v>0.172187267138702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0.109943406082137</v>
      </c>
      <c r="D33" s="27">
        <v>9.9962067541812402E-2</v>
      </c>
      <c r="E33" s="27">
        <v>0.120787640714105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6.0080442822477299E-2</v>
      </c>
      <c r="D34" s="11">
        <v>3.7042985657221597E-2</v>
      </c>
      <c r="E34" s="11">
        <v>9.6016585473214996E-2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9.6723995711758701E-2</v>
      </c>
      <c r="D35" s="11">
        <v>6.7509104571341294E-2</v>
      </c>
      <c r="E35" s="11">
        <v>0.13672798858961299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6.9596889288769601E-2</v>
      </c>
      <c r="D36" s="11">
        <v>3.9983201903411203E-2</v>
      </c>
      <c r="E36" s="11">
        <v>0.11843809826648199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3.6487445993406503E-2</v>
      </c>
      <c r="D37" s="11">
        <v>1.9623260150766798E-2</v>
      </c>
      <c r="E37" s="11">
        <v>6.6856329128906905E-2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8.3661117465229695E-2</v>
      </c>
      <c r="D38" s="11">
        <v>6.0426071229298002E-2</v>
      </c>
      <c r="E38" s="11">
        <v>0.114739459028898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0.11453606768154299</v>
      </c>
      <c r="D39" s="11">
        <v>8.1336277752701899E-2</v>
      </c>
      <c r="E39" s="11">
        <v>0.15894271757317199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0.1054927555854</v>
      </c>
      <c r="D40" s="11">
        <v>8.6371770017432306E-2</v>
      </c>
      <c r="E40" s="11">
        <v>0.12825252851851099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8.0510938348709996E-2</v>
      </c>
      <c r="D41" s="11">
        <v>5.0263272370185602E-2</v>
      </c>
      <c r="E41" s="11">
        <v>0.12653600615660099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0.120272503098023</v>
      </c>
      <c r="D42" s="11">
        <v>8.9906427966194802E-2</v>
      </c>
      <c r="E42" s="11">
        <v>0.159101799842289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0.129990010473861</v>
      </c>
      <c r="D43" s="11">
        <v>0.102752313579325</v>
      </c>
      <c r="E43" s="11">
        <v>0.16313514914558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0.102340225962744</v>
      </c>
      <c r="D44" s="11">
        <v>7.9079365191664794E-2</v>
      </c>
      <c r="E44" s="11">
        <v>0.131466425887625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0.114539467279901</v>
      </c>
      <c r="D45" s="11">
        <v>9.3618341304551905E-2</v>
      </c>
      <c r="E45" s="11">
        <v>0.13941675056160999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0.157592026891028</v>
      </c>
      <c r="D46" s="27">
        <v>0.15050195022391799</v>
      </c>
      <c r="E46" s="27">
        <v>0.164951257341447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0.104963355044531</v>
      </c>
      <c r="D47" s="11">
        <v>7.1427476813621493E-2</v>
      </c>
      <c r="E47" s="11">
        <v>0.15167279468577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0.20550621287155099</v>
      </c>
      <c r="D48" s="11">
        <v>0.16119511502195699</v>
      </c>
      <c r="E48" s="11">
        <v>0.25824788307996899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0.19178248664352701</v>
      </c>
      <c r="D49" s="11">
        <v>0.126125975785644</v>
      </c>
      <c r="E49" s="11">
        <v>0.28064110693697097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0.122462520830372</v>
      </c>
      <c r="D50" s="11">
        <v>8.3775810185002797E-2</v>
      </c>
      <c r="E50" s="11">
        <v>0.17559054370764299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0.133795338446972</v>
      </c>
      <c r="D51" s="11">
        <v>0.105792332278797</v>
      </c>
      <c r="E51" s="11">
        <v>0.167819577788897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0.19933553341249499</v>
      </c>
      <c r="D52" s="11">
        <v>0.14632092956998599</v>
      </c>
      <c r="E52" s="11">
        <v>0.26558253588380198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0.128589137517159</v>
      </c>
      <c r="D53" s="11">
        <v>8.9420116114704004E-2</v>
      </c>
      <c r="E53" s="11">
        <v>0.18149572590072799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0.12687601089501199</v>
      </c>
      <c r="D54" s="11">
        <v>7.9376700567633601E-2</v>
      </c>
      <c r="E54" s="11">
        <v>0.196725293229708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0.12881209403770899</v>
      </c>
      <c r="D55" s="11">
        <v>7.5406761390257898E-2</v>
      </c>
      <c r="E55" s="11">
        <v>0.21139302115915901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0.17676987979384801</v>
      </c>
      <c r="D56" s="11">
        <v>0.125598411150081</v>
      </c>
      <c r="E56" s="11">
        <v>0.24299594559187099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0.151721019450723</v>
      </c>
      <c r="D57" s="11">
        <v>0.119683676694297</v>
      </c>
      <c r="E57" s="11">
        <v>0.190478624476765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0.11812337844660301</v>
      </c>
      <c r="D58" s="11">
        <v>8.5720284995616194E-2</v>
      </c>
      <c r="E58" s="11">
        <v>0.16062327003268001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0.177172222675368</v>
      </c>
      <c r="D59" s="11">
        <v>0.123696823179439</v>
      </c>
      <c r="E59" s="11">
        <v>0.247243007126633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0.15522024613826199</v>
      </c>
      <c r="D60" s="11">
        <v>0.110943529031913</v>
      </c>
      <c r="E60" s="11">
        <v>0.212935254994644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0.11931316996116299</v>
      </c>
      <c r="D61" s="11">
        <v>8.7932447017749299E-2</v>
      </c>
      <c r="E61" s="11">
        <v>0.15992911844333099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0.109282966502353</v>
      </c>
      <c r="D62" s="11">
        <v>7.9415318724849707E-2</v>
      </c>
      <c r="E62" s="11">
        <v>0.14857079270191101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0.176144672695043</v>
      </c>
      <c r="D63" s="11">
        <v>0.12537597973746101</v>
      </c>
      <c r="E63" s="11">
        <v>0.241788037383659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0.115629212384168</v>
      </c>
      <c r="D64" s="11">
        <v>8.6310286820852997E-2</v>
      </c>
      <c r="E64" s="11">
        <v>0.153237228607949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0.123916522987254</v>
      </c>
      <c r="D65" s="11">
        <v>8.1510085364435006E-2</v>
      </c>
      <c r="E65" s="11">
        <v>0.18396641172302899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0.19370970454758701</v>
      </c>
      <c r="D66" s="11">
        <v>0.15406269950948301</v>
      </c>
      <c r="E66" s="11">
        <v>0.240657024846195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0.146559017801214</v>
      </c>
      <c r="D67" s="11">
        <v>0.11907691276773399</v>
      </c>
      <c r="E67" s="11">
        <v>0.17909431252949101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0.11840758966071301</v>
      </c>
      <c r="D68" s="11">
        <v>8.7202374017391796E-2</v>
      </c>
      <c r="E68" s="11">
        <v>0.15883640769943499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0.14939569230248401</v>
      </c>
      <c r="D69" s="11">
        <v>0.113449231485061</v>
      </c>
      <c r="E69" s="11">
        <v>0.194236425702105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0.100178829286448</v>
      </c>
      <c r="D70" s="11">
        <v>7.2603776620390706E-2</v>
      </c>
      <c r="E70" s="11">
        <v>0.136683378223141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0.10875956212839</v>
      </c>
      <c r="D71" s="11">
        <v>7.8902648529891997E-2</v>
      </c>
      <c r="E71" s="11">
        <v>0.14809786360985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0.120457397465894</v>
      </c>
      <c r="D72" s="11">
        <v>8.6580764503657204E-2</v>
      </c>
      <c r="E72" s="11">
        <v>0.165191847219301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0.13118403510464699</v>
      </c>
      <c r="D73" s="11">
        <v>0.100093808017748</v>
      </c>
      <c r="E73" s="11">
        <v>0.170105806772755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0.179308784837344</v>
      </c>
      <c r="D74" s="11">
        <v>0.14427893203557601</v>
      </c>
      <c r="E74" s="11">
        <v>0.2206505855874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0.166872200291656</v>
      </c>
      <c r="D75" s="11">
        <v>0.122524466375438</v>
      </c>
      <c r="E75" s="11">
        <v>0.22318880400215699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0.15535950512989599</v>
      </c>
      <c r="D76" s="11">
        <v>0.126668188142816</v>
      </c>
      <c r="E76" s="11">
        <v>0.18914214499537099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0.16447634948331799</v>
      </c>
      <c r="D77" s="11">
        <v>0.12041827112079501</v>
      </c>
      <c r="E77" s="11">
        <v>0.22061113540073299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0.19762613890033701</v>
      </c>
      <c r="D78" s="11">
        <v>0.16257523039208099</v>
      </c>
      <c r="E78" s="11">
        <v>0.23808547636419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0.15981221003576099</v>
      </c>
      <c r="D79" s="11">
        <v>0.12683315789642599</v>
      </c>
      <c r="E79" s="11">
        <v>0.199408103325595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0.14418610682640901</v>
      </c>
      <c r="D80" s="11">
        <v>0.110434072040061</v>
      </c>
      <c r="E80" s="11">
        <v>0.18609577844432401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0.16731963557700599</v>
      </c>
      <c r="D81" s="11">
        <v>0.12947008127501899</v>
      </c>
      <c r="E81" s="11">
        <v>0.213520222806383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0.18635802926113801</v>
      </c>
      <c r="D82" s="11">
        <v>0.12278831799522499</v>
      </c>
      <c r="E82" s="11">
        <v>0.27261111039341801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0.209805880195299</v>
      </c>
      <c r="D83" s="11">
        <v>0.17350784396962399</v>
      </c>
      <c r="E83" s="11">
        <v>0.251387822026365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0.15184107856649001</v>
      </c>
      <c r="D84" s="11">
        <v>0.122667060044595</v>
      </c>
      <c r="E84" s="11">
        <v>0.18647879256538299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0.18885774374498199</v>
      </c>
      <c r="D85" s="11">
        <v>0.16416179582783899</v>
      </c>
      <c r="E85" s="11">
        <v>0.21630741296928799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9.6451775063689002E-2</v>
      </c>
      <c r="D86" s="11">
        <v>6.5340617451078206E-2</v>
      </c>
      <c r="E86" s="11">
        <v>0.14015485723792401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0.165861638224926</v>
      </c>
      <c r="D87" s="11">
        <v>0.115099116297896</v>
      </c>
      <c r="E87" s="11">
        <v>0.23311433111180799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0.17829226555487501</v>
      </c>
      <c r="D88" s="11">
        <v>0.14224150519652001</v>
      </c>
      <c r="E88" s="11">
        <v>0.22112454958858599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9.8919677568205994E-2</v>
      </c>
      <c r="D89" s="27">
        <v>8.5823391119246695E-2</v>
      </c>
      <c r="E89" s="27">
        <v>0.113765704147859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7.8679705432989799E-2</v>
      </c>
      <c r="D90" s="11">
        <v>5.0032045034664199E-2</v>
      </c>
      <c r="E90" s="11">
        <v>0.12163040921552901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3.3238142270799201E-2</v>
      </c>
      <c r="D91" s="11">
        <v>1.56376080939175E-2</v>
      </c>
      <c r="E91" s="11">
        <v>6.9254812408576893E-2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0.13378757472844899</v>
      </c>
      <c r="D92" s="11">
        <v>7.8579049129969797E-2</v>
      </c>
      <c r="E92" s="11">
        <v>0.21858320859810099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0.11740826568033701</v>
      </c>
      <c r="D93" s="11">
        <v>8.5624241851600502E-2</v>
      </c>
      <c r="E93" s="11">
        <v>0.15893980563676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7.6603337988924006E-2</v>
      </c>
      <c r="D94" s="11">
        <v>4.2492597525295397E-2</v>
      </c>
      <c r="E94" s="11">
        <v>0.13425691938155601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5.0085710650035399E-2</v>
      </c>
      <c r="D95" s="11">
        <v>1.8067281080290799E-2</v>
      </c>
      <c r="E95" s="11">
        <v>0.13126136215213699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0.109000950786359</v>
      </c>
      <c r="D96" s="11">
        <v>8.60080363972653E-2</v>
      </c>
      <c r="E96" s="11">
        <v>0.13721784369331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8.8070519433197006E-2</v>
      </c>
      <c r="D97" s="11">
        <v>5.6364916607189001E-2</v>
      </c>
      <c r="E97" s="11">
        <v>0.135058130871761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7.8562894227470398E-2</v>
      </c>
      <c r="D98" s="11">
        <v>5.3295726433448598E-2</v>
      </c>
      <c r="E98" s="11">
        <v>0.114362001547982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4.3608277502418302E-2</v>
      </c>
      <c r="D99" s="11">
        <v>1.73795820003836E-2</v>
      </c>
      <c r="E99" s="11">
        <v>0.10518329865900999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0.104858847364483</v>
      </c>
      <c r="D100" s="11">
        <v>6.9029652957921198E-2</v>
      </c>
      <c r="E100" s="11">
        <v>0.15616533358350401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9.8456286510366003E-2</v>
      </c>
      <c r="D101" s="27">
        <v>8.8121527353820506E-2</v>
      </c>
      <c r="E101" s="27">
        <v>0.10985707142498199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2.9129630687191901E-2</v>
      </c>
      <c r="D102" s="11">
        <v>1.7004350565757002E-2</v>
      </c>
      <c r="E102" s="11">
        <v>4.9465986166071597E-2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7.4140880094805198E-2</v>
      </c>
      <c r="D103" s="11">
        <v>5.3417891485607501E-2</v>
      </c>
      <c r="E103" s="11">
        <v>0.102036571151146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0.12301778266005201</v>
      </c>
      <c r="D104" s="11">
        <v>0.10084820128585099</v>
      </c>
      <c r="E104" s="11">
        <v>0.14925195710806399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8.0865585165688897E-2</v>
      </c>
      <c r="D105" s="11">
        <v>5.9732096279984902E-2</v>
      </c>
      <c r="E105" s="11">
        <v>0.10861249924711899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8.4724104845252807E-2</v>
      </c>
      <c r="D106" s="11">
        <v>6.22549059727735E-2</v>
      </c>
      <c r="E106" s="11">
        <v>0.114314351034393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9.4375207487897794E-2</v>
      </c>
      <c r="D107" s="11">
        <v>6.2576109206584393E-2</v>
      </c>
      <c r="E107" s="11">
        <v>0.139921592133324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8.4129460562123101E-2</v>
      </c>
      <c r="D108" s="11">
        <v>5.2169721449977599E-2</v>
      </c>
      <c r="E108" s="11">
        <v>0.132922368848679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7.3247569621801401E-2</v>
      </c>
      <c r="D109" s="11">
        <v>3.8525333053884399E-2</v>
      </c>
      <c r="E109" s="11">
        <v>0.13487441422198901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0.107345155961174</v>
      </c>
      <c r="D110" s="11">
        <v>8.6174119447379405E-2</v>
      </c>
      <c r="E110" s="11">
        <v>0.13296066282011301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9.1487296906073698E-2</v>
      </c>
      <c r="D111" s="27">
        <v>7.7405626601980707E-2</v>
      </c>
      <c r="E111" s="27">
        <v>0.107831299268197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5.1788913766712102E-2</v>
      </c>
      <c r="D112" s="11">
        <v>2.59623150967647E-2</v>
      </c>
      <c r="E112" s="11">
        <v>0.100652261462909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9.4836952590228701E-2</v>
      </c>
      <c r="D113" s="11">
        <v>7.3761835591417399E-2</v>
      </c>
      <c r="E113" s="11">
        <v>0.121146038999529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0.14702932147259601</v>
      </c>
      <c r="D114" s="11">
        <v>0.11260869703682699</v>
      </c>
      <c r="E114" s="11">
        <v>0.18972174846181999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8.9688175907861697E-2</v>
      </c>
      <c r="D115" s="11">
        <v>5.0692538537762601E-2</v>
      </c>
      <c r="E115" s="11">
        <v>0.15382084477445099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6.53271948374647E-2</v>
      </c>
      <c r="D116" s="11">
        <v>3.62328373928099E-2</v>
      </c>
      <c r="E116" s="11">
        <v>0.114996254390572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2.40037070916219E-2</v>
      </c>
      <c r="D117" s="11">
        <v>8.7825503832401706E-3</v>
      </c>
      <c r="E117" s="11">
        <v>6.3904128954409306E-2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7.6748453393829699E-2</v>
      </c>
      <c r="D118" s="11">
        <v>5.2951621272247902E-2</v>
      </c>
      <c r="E118" s="11">
        <v>0.109997610957593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5.6426811207559199E-2</v>
      </c>
      <c r="D119" s="11">
        <v>3.2570566647782601E-2</v>
      </c>
      <c r="E119" s="11">
        <v>9.6022185448362898E-2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0.119014525069323</v>
      </c>
      <c r="D120" s="27">
        <v>0.10859885293339</v>
      </c>
      <c r="E120" s="27">
        <v>0.13028315621787601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0.105137886539724</v>
      </c>
      <c r="D121" s="11">
        <v>7.60805654020804E-2</v>
      </c>
      <c r="E121" s="11">
        <v>0.143568523581317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0.12064987617718199</v>
      </c>
      <c r="D122" s="11">
        <v>9.5915442976068799E-2</v>
      </c>
      <c r="E122" s="11">
        <v>0.15069955463016799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0.12545278264823001</v>
      </c>
      <c r="D123" s="11">
        <v>9.2696303958715101E-2</v>
      </c>
      <c r="E123" s="11">
        <v>0.16764574624140199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0.14586244137825</v>
      </c>
      <c r="D124" s="11">
        <v>0.112721041821227</v>
      </c>
      <c r="E124" s="11">
        <v>0.18669753880822201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9.2408363661846196E-2</v>
      </c>
      <c r="D125" s="11">
        <v>6.1598478088172703E-2</v>
      </c>
      <c r="E125" s="11">
        <v>0.13638876436975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0.100223782372606</v>
      </c>
      <c r="D126" s="11">
        <v>7.2624764374985995E-2</v>
      </c>
      <c r="E126" s="11">
        <v>0.13676428947087099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0.105138226607585</v>
      </c>
      <c r="D127" s="11">
        <v>8.0759582671054805E-2</v>
      </c>
      <c r="E127" s="11">
        <v>0.135788899255331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9.84975105405346E-2</v>
      </c>
      <c r="D128" s="11">
        <v>7.8046790838642494E-2</v>
      </c>
      <c r="E128" s="11">
        <v>0.12358862072636501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0.13922848709298</v>
      </c>
      <c r="D129" s="11">
        <v>0.109273333286068</v>
      </c>
      <c r="E129" s="11">
        <v>0.17577479205454499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0.113351853529937</v>
      </c>
      <c r="D130" s="11">
        <v>8.7767608945419698E-2</v>
      </c>
      <c r="E130" s="11">
        <v>0.145206787684553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8.6467701406844705E-2</v>
      </c>
      <c r="D131" s="11">
        <v>6.3122786922951493E-2</v>
      </c>
      <c r="E131" s="11">
        <v>0.117364777617323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8.1332581700488599E-2</v>
      </c>
      <c r="D132" s="27">
        <v>6.9674855281250697E-2</v>
      </c>
      <c r="E132" s="27">
        <v>9.4742196582489599E-2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7.5874772714080704E-2</v>
      </c>
      <c r="D133" s="11">
        <v>4.3102714953476E-2</v>
      </c>
      <c r="E133" s="11">
        <v>0.13017451757953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4.6263788367267702E-2</v>
      </c>
      <c r="D134" s="11">
        <v>2.5618659168322899E-2</v>
      </c>
      <c r="E134" s="11">
        <v>8.2143497884757596E-2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6.8768397207561796E-2</v>
      </c>
      <c r="D135" s="11">
        <v>3.3496503493898398E-2</v>
      </c>
      <c r="E135" s="11">
        <v>0.13595703499066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4.3456697292646701E-2</v>
      </c>
      <c r="D136" s="11">
        <v>2.1356424566502798E-2</v>
      </c>
      <c r="E136" s="11">
        <v>8.6407727590541494E-2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7.0478070730154094E-2</v>
      </c>
      <c r="D137" s="11">
        <v>3.6534742190932099E-2</v>
      </c>
      <c r="E137" s="11">
        <v>0.131648076089522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0.111715460291781</v>
      </c>
      <c r="D138" s="11">
        <v>7.4033081212884599E-2</v>
      </c>
      <c r="E138" s="11">
        <v>0.165156943687017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7.7596931539888697E-2</v>
      </c>
      <c r="D139" s="11">
        <v>4.0718603769937703E-2</v>
      </c>
      <c r="E139" s="11">
        <v>0.142900008098785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6.1176413140149398E-2</v>
      </c>
      <c r="D140" s="11">
        <v>2.7048418591269299E-2</v>
      </c>
      <c r="E140" s="11">
        <v>0.13250079148028601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9.3171426114853906E-2</v>
      </c>
      <c r="D141" s="11">
        <v>7.3597143853612004E-2</v>
      </c>
      <c r="E141" s="11">
        <v>0.11729264112990299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5.5116068295669202E-2</v>
      </c>
      <c r="D142" s="11">
        <v>3.1498096196626503E-2</v>
      </c>
      <c r="E142" s="11">
        <v>9.4711498890662202E-2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4.6726123912677997E-2</v>
      </c>
      <c r="D143" s="11">
        <v>1.92625705795932E-2</v>
      </c>
      <c r="E143" s="11">
        <v>0.108994150751633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5.2421283823277001E-2</v>
      </c>
      <c r="D144" s="11">
        <v>2.6872011464884299E-2</v>
      </c>
      <c r="E144" s="11">
        <v>9.9771656115480098E-2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0.10125262547578601</v>
      </c>
      <c r="D145" s="27">
        <v>8.18325575480712E-2</v>
      </c>
      <c r="E145" s="27">
        <v>0.124655661746329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3.1074706828239599E-2</v>
      </c>
      <c r="D146" s="11">
        <v>1.52131896332693E-2</v>
      </c>
      <c r="E146" s="11">
        <v>6.2425391630596197E-2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5.7666597780134499E-2</v>
      </c>
      <c r="D147" s="11">
        <v>2.9769536066235499E-2</v>
      </c>
      <c r="E147" s="11">
        <v>0.108775133248481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4.6587886099524099E-2</v>
      </c>
      <c r="D148" s="11">
        <v>2.5818217329714999E-2</v>
      </c>
      <c r="E148" s="11">
        <v>8.2648365552073305E-2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6.5134025335852705E-2</v>
      </c>
      <c r="D149" s="11">
        <v>4.06047454446695E-2</v>
      </c>
      <c r="E149" s="11">
        <v>0.10289221780411301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0.125070920855156</v>
      </c>
      <c r="D150" s="11">
        <v>9.7002590426971305E-2</v>
      </c>
      <c r="E150" s="11">
        <v>0.15982351796437599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9.0896843255878504E-2</v>
      </c>
      <c r="D151" s="27">
        <v>7.6793054204181505E-2</v>
      </c>
      <c r="E151" s="27">
        <v>0.10728990016011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4.1513407481250701E-2</v>
      </c>
      <c r="D152" s="11">
        <v>2.5019615288356702E-2</v>
      </c>
      <c r="E152" s="11">
        <v>6.8120772171742602E-2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3.1602892767621703E-2</v>
      </c>
      <c r="D153" s="11">
        <v>1.19583980989877E-2</v>
      </c>
      <c r="E153" s="11">
        <v>8.0876577681827294E-2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8.9334575641278599E-2</v>
      </c>
      <c r="D154" s="11">
        <v>5.7472055237097197E-2</v>
      </c>
      <c r="E154" s="11">
        <v>0.136307056776545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9.79188452787393E-2</v>
      </c>
      <c r="D155" s="11">
        <v>7.2909441631451494E-2</v>
      </c>
      <c r="E155" s="11">
        <v>0.13030124903124099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0.102667524502186</v>
      </c>
      <c r="D156" s="11">
        <v>7.8211396096140195E-2</v>
      </c>
      <c r="E156" s="11">
        <v>0.133662030686753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8.3550406137094801E-2</v>
      </c>
      <c r="D157" s="11">
        <v>5.0343339263419301E-2</v>
      </c>
      <c r="E157" s="11">
        <v>0.13553513993115199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2.1040688933480399E-2</v>
      </c>
      <c r="D158" s="11">
        <v>6.4365367885795598E-3</v>
      </c>
      <c r="E158" s="11">
        <v>6.6561012820869306E-2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4.0683632234250998E-2</v>
      </c>
      <c r="D159" s="27">
        <v>2.9863651341544301E-2</v>
      </c>
      <c r="E159" s="27">
        <v>5.5200769508236401E-2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3.9782633839233403E-2</v>
      </c>
      <c r="D160" s="11">
        <v>2.2615436260241501E-2</v>
      </c>
      <c r="E160" s="11">
        <v>6.9060529329872805E-2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4.1696693658780801E-2</v>
      </c>
      <c r="D161" s="11">
        <v>2.81952991893063E-2</v>
      </c>
      <c r="E161" s="11">
        <v>6.1255747501921601E-2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2.06882418624297E-2</v>
      </c>
      <c r="D162" s="27">
        <v>1.43388976543194E-2</v>
      </c>
      <c r="E162" s="27">
        <v>2.9764211050732198E-2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8.9344429093987897E-3</v>
      </c>
      <c r="D163" s="11">
        <v>3.3669094869272099E-3</v>
      </c>
      <c r="E163" s="11">
        <v>2.34914646305277E-2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2.2592795560636699E-2</v>
      </c>
      <c r="D164" s="10">
        <v>1.53394585192671E-2</v>
      </c>
      <c r="E164" s="10">
        <v>3.3160403536704297E-2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71</v>
      </c>
    </row>
    <row r="3" spans="1:6" x14ac:dyDescent="0.25">
      <c r="A3" s="1" t="s">
        <v>321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3.9904365502792902E-2</v>
      </c>
      <c r="D12" s="23">
        <v>3.76797002135867E-2</v>
      </c>
      <c r="E12" s="23">
        <v>4.2254610973571798E-2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5.5796075892449302E-2</v>
      </c>
      <c r="D13" s="27">
        <v>4.2889628832274998E-2</v>
      </c>
      <c r="E13" s="27">
        <v>7.2293004809811698E-2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5.5517753788211902E-2</v>
      </c>
      <c r="D14" s="11">
        <v>4.2709691131755399E-2</v>
      </c>
      <c r="E14" s="11">
        <v>7.1878382496931001E-2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5.4898832921850799E-2</v>
      </c>
      <c r="D15" s="27">
        <v>4.3689773231921102E-2</v>
      </c>
      <c r="E15" s="27">
        <v>6.8776867322527094E-2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5.5085613667112301E-2</v>
      </c>
      <c r="D16" s="11">
        <v>3.7381498164854199E-2</v>
      </c>
      <c r="E16" s="11">
        <v>8.0473554991341095E-2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5.5158086946157397E-2</v>
      </c>
      <c r="D17" s="11">
        <v>4.0898863150937798E-2</v>
      </c>
      <c r="E17" s="11">
        <v>7.4005132203575796E-2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6.6641510451157196E-2</v>
      </c>
      <c r="D18" s="11">
        <v>3.4045222056657602E-2</v>
      </c>
      <c r="E18" s="11">
        <v>0.12636412213989301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3.5923730438527403E-2</v>
      </c>
      <c r="D19" s="27">
        <v>2.6706241978798301E-2</v>
      </c>
      <c r="E19" s="27">
        <v>4.8165141021981002E-2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3.3530643738659403E-2</v>
      </c>
      <c r="D20" s="11">
        <v>2.2486707475541601E-2</v>
      </c>
      <c r="E20" s="11">
        <v>4.97227064165294E-2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3.72564438485379E-2</v>
      </c>
      <c r="D21" s="11">
        <v>2.3075957392073701E-2</v>
      </c>
      <c r="E21" s="11">
        <v>5.9619230411899003E-2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4.13503138514736E-2</v>
      </c>
      <c r="D22" s="11">
        <v>1.9223380802823199E-2</v>
      </c>
      <c r="E22" s="11">
        <v>8.6694976466532694E-2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3.9393267825181301E-2</v>
      </c>
      <c r="D23" s="27">
        <v>2.8617086237329101E-2</v>
      </c>
      <c r="E23" s="27">
        <v>5.4001786754991697E-2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1.75480647782622E-2</v>
      </c>
      <c r="D24" s="11">
        <v>5.4930353162049904E-3</v>
      </c>
      <c r="E24" s="11">
        <v>5.4606445471138999E-2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4.3101940668609798E-2</v>
      </c>
      <c r="D25" s="11">
        <v>2.9835819804023798E-2</v>
      </c>
      <c r="E25" s="11">
        <v>6.1890380335913903E-2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3.1756370666874201E-2</v>
      </c>
      <c r="D26" s="11">
        <v>1.6107059829118999E-2</v>
      </c>
      <c r="E26" s="11">
        <v>6.16574302730169E-2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2.7637587947967099E-2</v>
      </c>
      <c r="D27" s="27">
        <v>2.0065259665295501E-2</v>
      </c>
      <c r="E27" s="27">
        <v>3.7956909595526098E-2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2.2774813178613601E-2</v>
      </c>
      <c r="D28" s="11">
        <v>1.14900304711431E-2</v>
      </c>
      <c r="E28" s="11">
        <v>4.4642266855501801E-2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3.2384661211372498E-2</v>
      </c>
      <c r="D29" s="11">
        <v>1.7015591862849899E-2</v>
      </c>
      <c r="E29" s="11">
        <v>6.0777296646400997E-2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2.8197338913572199E-2</v>
      </c>
      <c r="D30" s="11">
        <v>1.6656875352071901E-2</v>
      </c>
      <c r="E30" s="11">
        <v>4.7348444016436703E-2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3.2216779217472298E-2</v>
      </c>
      <c r="D31" s="11">
        <v>1.50395725289094E-2</v>
      </c>
      <c r="E31" s="11">
        <v>6.7664892099067994E-2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3.4801621869561997E-2</v>
      </c>
      <c r="D32" s="11">
        <v>1.9502874034929001E-2</v>
      </c>
      <c r="E32" s="11">
        <v>6.1350348421014098E-2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4.7543711599087997E-2</v>
      </c>
      <c r="D33" s="27">
        <v>4.0305537499942902E-2</v>
      </c>
      <c r="E33" s="27">
        <v>5.60058792771621E-2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3.2629691534489497E-2</v>
      </c>
      <c r="D34" s="11">
        <v>1.8352437018061999E-2</v>
      </c>
      <c r="E34" s="11">
        <v>5.7364855949795103E-2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2.3884539008189602E-2</v>
      </c>
      <c r="D35" s="11">
        <v>1.1824405712863801E-2</v>
      </c>
      <c r="E35" s="11">
        <v>4.7652071616650797E-2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3.10660748826409E-2</v>
      </c>
      <c r="D36" s="11">
        <v>1.4603522170243299E-2</v>
      </c>
      <c r="E36" s="11">
        <v>6.4865241101727603E-2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1.82057695754409E-2</v>
      </c>
      <c r="D37" s="11">
        <v>7.5382854295357798E-3</v>
      </c>
      <c r="E37" s="11">
        <v>4.3310130482781303E-2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2.59207657916369E-2</v>
      </c>
      <c r="D38" s="11">
        <v>1.46139530198233E-2</v>
      </c>
      <c r="E38" s="11">
        <v>4.55710856815515E-2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3.7634338908421598E-2</v>
      </c>
      <c r="D39" s="11">
        <v>2.34857167477419E-2</v>
      </c>
      <c r="E39" s="11">
        <v>5.9784750188970497E-2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3.8398731013026703E-2</v>
      </c>
      <c r="D40" s="11">
        <v>2.5945967813858901E-2</v>
      </c>
      <c r="E40" s="11">
        <v>5.6481630120415703E-2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7.1562152025853795E-2</v>
      </c>
      <c r="D41" s="11">
        <v>4.5308306182157303E-2</v>
      </c>
      <c r="E41" s="11">
        <v>0.111255924747916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5.1393563807696899E-2</v>
      </c>
      <c r="D42" s="11">
        <v>3.3971258417931E-2</v>
      </c>
      <c r="E42" s="11">
        <v>7.7038420538215205E-2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5.2090293972583301E-2</v>
      </c>
      <c r="D43" s="11">
        <v>3.8151303757414601E-2</v>
      </c>
      <c r="E43" s="11">
        <v>7.0747453605395694E-2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3.45270959423108E-2</v>
      </c>
      <c r="D44" s="11">
        <v>2.2094478799714198E-2</v>
      </c>
      <c r="E44" s="11">
        <v>5.3572324631981701E-2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5.3809626627942003E-2</v>
      </c>
      <c r="D45" s="11">
        <v>3.7273353136683098E-2</v>
      </c>
      <c r="E45" s="11">
        <v>7.7094708637672205E-2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3.7511103296337299E-2</v>
      </c>
      <c r="D46" s="27">
        <v>3.3815553320207498E-2</v>
      </c>
      <c r="E46" s="27">
        <v>4.1593137189743098E-2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2.60066560788672E-2</v>
      </c>
      <c r="D47" s="11">
        <v>1.0022382040402599E-2</v>
      </c>
      <c r="E47" s="11">
        <v>6.5789447884628302E-2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5.3235018067991399E-2</v>
      </c>
      <c r="D48" s="11">
        <v>3.4621352913203E-2</v>
      </c>
      <c r="E48" s="11">
        <v>8.1016213576596594E-2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5.6293617611650401E-2</v>
      </c>
      <c r="D49" s="11">
        <v>1.89486253084536E-2</v>
      </c>
      <c r="E49" s="11">
        <v>0.155568904371512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4.1641194606014599E-2</v>
      </c>
      <c r="D50" s="11">
        <v>2.2587191423377301E-2</v>
      </c>
      <c r="E50" s="11">
        <v>7.5526658514843095E-2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3.9408966501985998E-2</v>
      </c>
      <c r="D51" s="11">
        <v>2.5360939240565501E-2</v>
      </c>
      <c r="E51" s="11">
        <v>6.0753473232158198E-2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0.10112961818833401</v>
      </c>
      <c r="D52" s="11">
        <v>6.2778975514989302E-2</v>
      </c>
      <c r="E52" s="11">
        <v>0.15893512524582501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2.0305675449816998E-2</v>
      </c>
      <c r="D53" s="11">
        <v>9.3562745204682704E-3</v>
      </c>
      <c r="E53" s="11">
        <v>4.3506127295250399E-2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1.33323630978925E-2</v>
      </c>
      <c r="D54" s="11">
        <v>4.2782664764471103E-3</v>
      </c>
      <c r="E54" s="11">
        <v>4.0763219426140897E-2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4.7957305310762997E-2</v>
      </c>
      <c r="D55" s="11">
        <v>2.3801182807118199E-2</v>
      </c>
      <c r="E55" s="11">
        <v>9.4262466064663999E-2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4.6852826446263499E-2</v>
      </c>
      <c r="D56" s="11">
        <v>2.4030704019808901E-2</v>
      </c>
      <c r="E56" s="11">
        <v>8.9364662904740794E-2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2.6351392256162301E-2</v>
      </c>
      <c r="D57" s="11">
        <v>1.46476798773969E-2</v>
      </c>
      <c r="E57" s="11">
        <v>4.6960863714733202E-2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3.3661032291092803E-2</v>
      </c>
      <c r="D58" s="11">
        <v>1.8094042265340299E-2</v>
      </c>
      <c r="E58" s="11">
        <v>6.1778258631323399E-2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3.4110645803723E-2</v>
      </c>
      <c r="D59" s="11">
        <v>1.3625293558356099E-2</v>
      </c>
      <c r="E59" s="11">
        <v>8.2809599576110199E-2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2.38572704003619E-2</v>
      </c>
      <c r="D60" s="11">
        <v>1.20077963852888E-2</v>
      </c>
      <c r="E60" s="11">
        <v>4.68455497922299E-2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2.6053185844106399E-2</v>
      </c>
      <c r="D61" s="11">
        <v>1.38317179532734E-2</v>
      </c>
      <c r="E61" s="11">
        <v>4.8541793062085302E-2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1.8977862712579799E-2</v>
      </c>
      <c r="D62" s="11">
        <v>9.5464034446890202E-3</v>
      </c>
      <c r="E62" s="11">
        <v>3.7375602280357301E-2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2.77619051544057E-2</v>
      </c>
      <c r="D63" s="11">
        <v>1.0627192725327301E-2</v>
      </c>
      <c r="E63" s="11">
        <v>7.05535771570341E-2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2.59546236945421E-2</v>
      </c>
      <c r="D64" s="11">
        <v>1.35035338888918E-2</v>
      </c>
      <c r="E64" s="11">
        <v>4.9312494948336803E-2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1.5796127226585799E-2</v>
      </c>
      <c r="D65" s="11">
        <v>5.0362633917860802E-3</v>
      </c>
      <c r="E65" s="11">
        <v>4.8425352065352902E-2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5.5032414701474401E-2</v>
      </c>
      <c r="D66" s="11">
        <v>3.3002216049810698E-2</v>
      </c>
      <c r="E66" s="11">
        <v>9.0393886956142699E-2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4.3689343581550098E-2</v>
      </c>
      <c r="D67" s="11">
        <v>2.80804946012802E-2</v>
      </c>
      <c r="E67" s="11">
        <v>6.7373100105040995E-2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4.1541270243466898E-2</v>
      </c>
      <c r="D68" s="11">
        <v>2.2305366650714399E-2</v>
      </c>
      <c r="E68" s="11">
        <v>7.6075215597201498E-2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4.5242880135885503E-2</v>
      </c>
      <c r="D69" s="11">
        <v>2.2536900012456802E-2</v>
      </c>
      <c r="E69" s="11">
        <v>8.8748147121633994E-2</v>
      </c>
      <c r="F69" s="15" t="s">
        <v>112</v>
      </c>
    </row>
    <row r="70" spans="1:6" x14ac:dyDescent="0.25">
      <c r="A70" s="12" t="s">
        <v>137</v>
      </c>
      <c r="B70" t="s">
        <v>161</v>
      </c>
      <c r="C70" s="8">
        <v>5.6178411739125203E-2</v>
      </c>
      <c r="D70" s="11">
        <v>3.2698023971562497E-2</v>
      </c>
      <c r="E70" s="11">
        <v>9.4866386873782196E-2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1.0174827781888199E-2</v>
      </c>
      <c r="D71" s="11">
        <v>3.81769780664879E-3</v>
      </c>
      <c r="E71" s="11">
        <v>2.68325528034669E-2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4.9090992783936097E-2</v>
      </c>
      <c r="D72" s="11">
        <v>3.12956921402196E-2</v>
      </c>
      <c r="E72" s="11">
        <v>7.6208974370398697E-2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3.1808921872728602E-2</v>
      </c>
      <c r="D73" s="11">
        <v>1.61531663759019E-2</v>
      </c>
      <c r="E73" s="11">
        <v>6.1686954114559003E-2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2.5987938861778598E-2</v>
      </c>
      <c r="D74" s="11">
        <v>1.51882503451179E-2</v>
      </c>
      <c r="E74" s="11">
        <v>4.41227529881228E-2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3.1559347092408298E-2</v>
      </c>
      <c r="D75" s="11">
        <v>1.65548328153712E-2</v>
      </c>
      <c r="E75" s="11">
        <v>5.9342632558085397E-2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1.8809556064025599E-2</v>
      </c>
      <c r="D76" s="11">
        <v>1.01826456229804E-2</v>
      </c>
      <c r="E76" s="11">
        <v>3.4490650817334399E-2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4.69373984224674E-2</v>
      </c>
      <c r="D77" s="11">
        <v>2.5352430552533101E-2</v>
      </c>
      <c r="E77" s="11">
        <v>8.5291524744978295E-2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5.9026882994551097E-2</v>
      </c>
      <c r="D78" s="11">
        <v>3.2502173703844603E-2</v>
      </c>
      <c r="E78" s="11">
        <v>0.104852213106624</v>
      </c>
      <c r="F78" s="15" t="s">
        <v>112</v>
      </c>
    </row>
    <row r="79" spans="1:6" x14ac:dyDescent="0.25">
      <c r="A79" s="12" t="s">
        <v>137</v>
      </c>
      <c r="B79" t="s">
        <v>170</v>
      </c>
      <c r="C79" s="8">
        <v>2.4392020936783901E-2</v>
      </c>
      <c r="D79" s="11">
        <v>1.35518180099707E-2</v>
      </c>
      <c r="E79" s="11">
        <v>4.3520824656405499E-2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3.6009981212080697E-2</v>
      </c>
      <c r="D80" s="11">
        <v>1.8962267265109099E-2</v>
      </c>
      <c r="E80" s="11">
        <v>6.7332249399386604E-2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6.06712950362411E-2</v>
      </c>
      <c r="D81" s="11">
        <v>3.8802518352185601E-2</v>
      </c>
      <c r="E81" s="11">
        <v>9.3664113982326005E-2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4.6717688141920698E-2</v>
      </c>
      <c r="D82" s="11">
        <v>1.7248879252724302E-2</v>
      </c>
      <c r="E82" s="11">
        <v>0.12036611263378499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4.7176476717464201E-2</v>
      </c>
      <c r="D83" s="11">
        <v>3.1133136398296599E-2</v>
      </c>
      <c r="E83" s="11">
        <v>7.0882334363392696E-2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3.5462194759678399E-2</v>
      </c>
      <c r="D84" s="11">
        <v>1.9671263690705099E-2</v>
      </c>
      <c r="E84" s="11">
        <v>6.3113078127614394E-2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5.05000967115515E-2</v>
      </c>
      <c r="D85" s="11">
        <v>3.7877137484807297E-2</v>
      </c>
      <c r="E85" s="11">
        <v>6.7036683779331793E-2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4.0124884263738399E-2</v>
      </c>
      <c r="D86" s="11">
        <v>2.2685740696826402E-2</v>
      </c>
      <c r="E86" s="11">
        <v>7.0009639028354304E-2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7.5729665799629704E-3</v>
      </c>
      <c r="D87" s="11">
        <v>1.8292945504198E-3</v>
      </c>
      <c r="E87" s="11">
        <v>3.0794417616491598E-2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3.6469946617712898E-2</v>
      </c>
      <c r="D88" s="11">
        <v>2.1315661383916999E-2</v>
      </c>
      <c r="E88" s="11">
        <v>6.1718678920742003E-2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4.3881035645357898E-2</v>
      </c>
      <c r="D89" s="27">
        <v>3.5057290835522802E-2</v>
      </c>
      <c r="E89" s="27">
        <v>5.4799547383358502E-2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2.85041834244825E-2</v>
      </c>
      <c r="D90" s="11">
        <v>1.27637616851349E-2</v>
      </c>
      <c r="E90" s="11">
        <v>6.2428397239223499E-2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4.7752111625288399E-3</v>
      </c>
      <c r="D91" s="11">
        <v>5.97353420685366E-4</v>
      </c>
      <c r="E91" s="11">
        <v>3.7088420821868397E-2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2.26979275115783E-2</v>
      </c>
      <c r="D92" s="11">
        <v>8.5313695643147898E-3</v>
      </c>
      <c r="E92" s="11">
        <v>5.8988828575360697E-2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4.6728859990057499E-2</v>
      </c>
      <c r="D93" s="11">
        <v>2.77754859286133E-2</v>
      </c>
      <c r="E93" s="11">
        <v>7.7583512948479996E-2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1.19323678528367E-2</v>
      </c>
      <c r="D94" s="11">
        <v>2.7803441932309301E-3</v>
      </c>
      <c r="E94" s="11">
        <v>4.9708323306446998E-2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4.0563684994159299E-2</v>
      </c>
      <c r="D95" s="11">
        <v>2.0767349256494899E-2</v>
      </c>
      <c r="E95" s="11">
        <v>7.7732761782470794E-2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5.0958854351991302E-2</v>
      </c>
      <c r="D96" s="11">
        <v>3.5104120596585499E-2</v>
      </c>
      <c r="E96" s="11">
        <v>7.3429418545393602E-2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5.6705977929123803E-2</v>
      </c>
      <c r="D97" s="11">
        <v>3.2385750914121901E-2</v>
      </c>
      <c r="E97" s="11">
        <v>9.7450250231688504E-2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4.1566166828059102E-2</v>
      </c>
      <c r="D98" s="11">
        <v>2.5575255551015499E-2</v>
      </c>
      <c r="E98" s="11">
        <v>6.6869257383087202E-2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1.7845323717216501E-2</v>
      </c>
      <c r="D99" s="11">
        <v>7.6193853788727797E-3</v>
      </c>
      <c r="E99" s="11">
        <v>4.1225314208104803E-2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5.4003617891545903E-2</v>
      </c>
      <c r="D100" s="11">
        <v>2.6982986816877001E-2</v>
      </c>
      <c r="E100" s="11">
        <v>0.10515826333897101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3.0208056782593799E-2</v>
      </c>
      <c r="D101" s="27">
        <v>2.4901466898607501E-2</v>
      </c>
      <c r="E101" s="27">
        <v>3.6603049846499897E-2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</v>
      </c>
      <c r="D102" s="11"/>
      <c r="E102" s="11"/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1.9732772359890099E-2</v>
      </c>
      <c r="D103" s="11">
        <v>1.01502656517455E-2</v>
      </c>
      <c r="E103" s="11">
        <v>3.8014361072633097E-2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3.9636067182481201E-2</v>
      </c>
      <c r="D104" s="11">
        <v>2.8118161296836201E-2</v>
      </c>
      <c r="E104" s="11">
        <v>5.5602075313661001E-2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1.9195123735953099E-2</v>
      </c>
      <c r="D105" s="11">
        <v>8.9624612836749998E-3</v>
      </c>
      <c r="E105" s="11">
        <v>4.06316804961123E-2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3.1819495800206099E-2</v>
      </c>
      <c r="D106" s="11">
        <v>1.6266590978449201E-2</v>
      </c>
      <c r="E106" s="11">
        <v>6.1316052368000203E-2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1.51960009201886E-2</v>
      </c>
      <c r="D107" s="11">
        <v>6.85511949217489E-3</v>
      </c>
      <c r="E107" s="11">
        <v>3.3344805105723602E-2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2.7583620693544499E-2</v>
      </c>
      <c r="D108" s="11">
        <v>1.37324764765444E-2</v>
      </c>
      <c r="E108" s="11">
        <v>5.4631724123264801E-2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3.7742732059334198E-2</v>
      </c>
      <c r="D109" s="11">
        <v>1.8326854118035599E-2</v>
      </c>
      <c r="E109" s="11">
        <v>7.6132962283768604E-2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3.5711604078670099E-2</v>
      </c>
      <c r="D110" s="11">
        <v>2.51235227655453E-2</v>
      </c>
      <c r="E110" s="11">
        <v>5.0530645167701303E-2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3.6334179845408397E-2</v>
      </c>
      <c r="D111" s="27">
        <v>2.7407655087830201E-2</v>
      </c>
      <c r="E111" s="27">
        <v>4.8024468253141502E-2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2.2263640151375299E-2</v>
      </c>
      <c r="D112" s="11">
        <v>8.1434548105590206E-3</v>
      </c>
      <c r="E112" s="11">
        <v>5.9400967201311897E-2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3.9419619110722497E-2</v>
      </c>
      <c r="D113" s="11">
        <v>2.5976959020764499E-2</v>
      </c>
      <c r="E113" s="11">
        <v>5.9394452031675399E-2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3.9818953108833897E-2</v>
      </c>
      <c r="D114" s="11">
        <v>2.3114605403961201E-2</v>
      </c>
      <c r="E114" s="11">
        <v>6.7757801666843004E-2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6.40507462230515E-2</v>
      </c>
      <c r="D115" s="11">
        <v>3.2032952389511399E-2</v>
      </c>
      <c r="E115" s="11">
        <v>0.123972442012837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2.3547571882356899E-2</v>
      </c>
      <c r="D116" s="11">
        <v>9.3517604395324406E-3</v>
      </c>
      <c r="E116" s="11">
        <v>5.8030085987152903E-2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3.6655732252608902E-2</v>
      </c>
      <c r="D117" s="11">
        <v>1.0545072136322E-2</v>
      </c>
      <c r="E117" s="11">
        <v>0.119603898504098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3.26268380312323E-2</v>
      </c>
      <c r="D118" s="11">
        <v>1.7375239169877599E-2</v>
      </c>
      <c r="E118" s="11">
        <v>6.0442468837874103E-2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9.8617967479044596E-3</v>
      </c>
      <c r="D119" s="11">
        <v>2.2950175257458799E-3</v>
      </c>
      <c r="E119" s="11">
        <v>4.1342804236609E-2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4.90876546223721E-2</v>
      </c>
      <c r="D120" s="27">
        <v>4.1993802927451702E-2</v>
      </c>
      <c r="E120" s="27">
        <v>5.73081586035794E-2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5.2118492031160001E-2</v>
      </c>
      <c r="D121" s="11">
        <v>3.0466360499928E-2</v>
      </c>
      <c r="E121" s="11">
        <v>8.7765601148260597E-2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5.4008303012398499E-2</v>
      </c>
      <c r="D122" s="11">
        <v>3.5539300016069399E-2</v>
      </c>
      <c r="E122" s="11">
        <v>8.12665131535837E-2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5.8616909389526899E-2</v>
      </c>
      <c r="D123" s="11">
        <v>3.8761658739311901E-2</v>
      </c>
      <c r="E123" s="11">
        <v>8.7714713377120196E-2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5.0543018539990103E-2</v>
      </c>
      <c r="D124" s="11">
        <v>3.26271935385797E-2</v>
      </c>
      <c r="E124" s="11">
        <v>7.7508329275131904E-2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5.26268938489734E-2</v>
      </c>
      <c r="D125" s="11">
        <v>3.1531303746001098E-2</v>
      </c>
      <c r="E125" s="11">
        <v>8.6574531098746105E-2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2.3180189716711201E-2</v>
      </c>
      <c r="D126" s="11">
        <v>1.2731764884088601E-2</v>
      </c>
      <c r="E126" s="11">
        <v>4.1839812572718897E-2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3.2075676601700097E-2</v>
      </c>
      <c r="D127" s="11">
        <v>1.8638728289478899E-2</v>
      </c>
      <c r="E127" s="11">
        <v>5.46599869050408E-2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5.3352347173939697E-2</v>
      </c>
      <c r="D128" s="11">
        <v>3.6221438993783099E-2</v>
      </c>
      <c r="E128" s="11">
        <v>7.7930184250412204E-2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6.4379668940337503E-2</v>
      </c>
      <c r="D129" s="11">
        <v>4.5579714379903803E-2</v>
      </c>
      <c r="E129" s="11">
        <v>9.0201064639789594E-2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5.05744054084456E-2</v>
      </c>
      <c r="D130" s="11">
        <v>3.0651502175070601E-2</v>
      </c>
      <c r="E130" s="11">
        <v>8.2346753923866797E-2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4.2781667395524102E-2</v>
      </c>
      <c r="D131" s="11">
        <v>2.3705068642684499E-2</v>
      </c>
      <c r="E131" s="11">
        <v>7.6014811943745195E-2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4.15462170886833E-2</v>
      </c>
      <c r="D132" s="27">
        <v>3.3802726867824998E-2</v>
      </c>
      <c r="E132" s="27">
        <v>5.0969999922417401E-2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1.81235776680717E-2</v>
      </c>
      <c r="D133" s="11">
        <v>6.6952730692313401E-3</v>
      </c>
      <c r="E133" s="11">
        <v>4.8114198974397601E-2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7.7808047108282097E-2</v>
      </c>
      <c r="D134" s="11">
        <v>4.6224811325347198E-2</v>
      </c>
      <c r="E134" s="11">
        <v>0.12807294622646601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4.24358040029785E-2</v>
      </c>
      <c r="D135" s="11">
        <v>2.2430979260572099E-2</v>
      </c>
      <c r="E135" s="11">
        <v>7.8842796603463106E-2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8.89363636840311E-2</v>
      </c>
      <c r="D136" s="11">
        <v>4.9292433957045897E-2</v>
      </c>
      <c r="E136" s="11">
        <v>0.15525742583296001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1.2664332390469799E-2</v>
      </c>
      <c r="D137" s="11">
        <v>2.95196488278811E-3</v>
      </c>
      <c r="E137" s="11">
        <v>5.2644479271504403E-2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4.98148696328529E-2</v>
      </c>
      <c r="D138" s="11">
        <v>2.5467470742708099E-2</v>
      </c>
      <c r="E138" s="11">
        <v>9.5165832781120799E-2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7.7164152989339402E-2</v>
      </c>
      <c r="D139" s="11">
        <v>4.5826857182951E-2</v>
      </c>
      <c r="E139" s="11">
        <v>0.127076584086004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2.2552258721191501E-2</v>
      </c>
      <c r="D140" s="11">
        <v>5.4262076326924199E-3</v>
      </c>
      <c r="E140" s="11">
        <v>8.8899605442015597E-2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4.0851312510513202E-2</v>
      </c>
      <c r="D141" s="11">
        <v>2.8738516757627099E-2</v>
      </c>
      <c r="E141" s="11">
        <v>5.7765805456828599E-2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1.5823016022532301E-2</v>
      </c>
      <c r="D142" s="11">
        <v>4.8907853142250504E-3</v>
      </c>
      <c r="E142" s="11">
        <v>4.99647801833683E-2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6.0912580732984903E-2</v>
      </c>
      <c r="D143" s="11">
        <v>3.1573640774922203E-2</v>
      </c>
      <c r="E143" s="11">
        <v>0.11429634211990999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2.63719129980996E-2</v>
      </c>
      <c r="D144" s="11">
        <v>1.09642854750412E-2</v>
      </c>
      <c r="E144" s="11">
        <v>6.2072332854118999E-2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5.4500544775732601E-2</v>
      </c>
      <c r="D145" s="27">
        <v>4.1846198457230803E-2</v>
      </c>
      <c r="E145" s="27">
        <v>7.0699222548315593E-2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4.3142262137716297E-2</v>
      </c>
      <c r="D146" s="11">
        <v>2.5438793535809801E-2</v>
      </c>
      <c r="E146" s="11">
        <v>7.2252593144248103E-2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3.5551341207409201E-2</v>
      </c>
      <c r="D147" s="11">
        <v>1.5183024850398401E-2</v>
      </c>
      <c r="E147" s="11">
        <v>8.0996823571090198E-2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2.62449970607984E-2</v>
      </c>
      <c r="D148" s="11">
        <v>1.0736156957854801E-2</v>
      </c>
      <c r="E148" s="11">
        <v>6.2736277330969301E-2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4.6897348536053797E-2</v>
      </c>
      <c r="D149" s="11">
        <v>2.6676272725603401E-2</v>
      </c>
      <c r="E149" s="11">
        <v>8.1168111982181504E-2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5.8230792911981299E-2</v>
      </c>
      <c r="D150" s="11">
        <v>4.19823494794129E-2</v>
      </c>
      <c r="E150" s="11">
        <v>8.0241156318943699E-2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3.5605058782765903E-2</v>
      </c>
      <c r="D151" s="27">
        <v>2.75699310404077E-2</v>
      </c>
      <c r="E151" s="27">
        <v>4.5871519479825699E-2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1.7543810289622201E-2</v>
      </c>
      <c r="D152" s="11">
        <v>7.4134816697614403E-3</v>
      </c>
      <c r="E152" s="11">
        <v>4.0945926901534799E-2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2.943144612434E-2</v>
      </c>
      <c r="D153" s="11">
        <v>1.23746908513712E-2</v>
      </c>
      <c r="E153" s="11">
        <v>6.8370954665735797E-2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6.6364699924622295E-2</v>
      </c>
      <c r="D154" s="11">
        <v>4.1901700600621102E-2</v>
      </c>
      <c r="E154" s="11">
        <v>0.10356584602937199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2.30003917114978E-2</v>
      </c>
      <c r="D155" s="11">
        <v>1.3348740703794401E-2</v>
      </c>
      <c r="E155" s="11">
        <v>3.9352220785181101E-2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3.83475078426464E-2</v>
      </c>
      <c r="D156" s="11">
        <v>2.4599331501677001E-2</v>
      </c>
      <c r="E156" s="11">
        <v>5.9312095846059697E-2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5.6587818165792898E-2</v>
      </c>
      <c r="D157" s="11">
        <v>3.3845275591650001E-2</v>
      </c>
      <c r="E157" s="11">
        <v>9.3139140166614606E-2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2.3968629627752001E-2</v>
      </c>
      <c r="D158" s="11">
        <v>6.7008487559400204E-3</v>
      </c>
      <c r="E158" s="11">
        <v>8.2058592921145701E-2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2.46724171186186E-2</v>
      </c>
      <c r="D159" s="27">
        <v>1.6244928104641801E-2</v>
      </c>
      <c r="E159" s="27">
        <v>3.7306095468002599E-2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2.67646640631405E-2</v>
      </c>
      <c r="D160" s="11">
        <v>1.3490410815932901E-2</v>
      </c>
      <c r="E160" s="11">
        <v>5.2406603908296698E-2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2.2444305379551999E-2</v>
      </c>
      <c r="D161" s="11">
        <v>1.3198396457068801E-2</v>
      </c>
      <c r="E161" s="11">
        <v>3.7918391624724102E-2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2.9617136676814301E-2</v>
      </c>
      <c r="D162" s="27">
        <v>2.1655239448374899E-2</v>
      </c>
      <c r="E162" s="27">
        <v>4.0385515442996803E-2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2.1934520724909101E-2</v>
      </c>
      <c r="D163" s="11">
        <v>1.2070915932510201E-2</v>
      </c>
      <c r="E163" s="11">
        <v>3.9535505655168099E-2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3.1347385519962197E-2</v>
      </c>
      <c r="D164" s="10">
        <v>2.2137638748875199E-2</v>
      </c>
      <c r="E164" s="10">
        <v>4.4215345934692202E-2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72</v>
      </c>
    </row>
    <row r="3" spans="1:6" x14ac:dyDescent="0.25">
      <c r="A3" s="1" t="s">
        <v>322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4.6664215008052901E-2</v>
      </c>
      <c r="D12" s="23">
        <v>4.3750185778960303E-2</v>
      </c>
      <c r="E12" s="23">
        <v>4.9762236007932399E-2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4.3618164625336499E-2</v>
      </c>
      <c r="D13" s="27">
        <v>3.09725777254664E-2</v>
      </c>
      <c r="E13" s="27">
        <v>6.1101186362977303E-2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4.2766800574987399E-2</v>
      </c>
      <c r="D14" s="11">
        <v>3.0376314324614601E-2</v>
      </c>
      <c r="E14" s="11">
        <v>5.9899142352747702E-2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4.6001030652359699E-2</v>
      </c>
      <c r="D15" s="27">
        <v>3.4832750574936802E-2</v>
      </c>
      <c r="E15" s="27">
        <v>6.0525595693188203E-2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5.0722590043595799E-2</v>
      </c>
      <c r="D16" s="11">
        <v>3.4474526583650203E-2</v>
      </c>
      <c r="E16" s="11">
        <v>7.4041230199663896E-2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4.3654057726930602E-2</v>
      </c>
      <c r="D17" s="11">
        <v>2.9563837160933901E-2</v>
      </c>
      <c r="E17" s="11">
        <v>6.4016725570900199E-2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8.4732078479278199E-3</v>
      </c>
      <c r="D18" s="11">
        <v>1.7952811352410099E-3</v>
      </c>
      <c r="E18" s="11">
        <v>3.9020090426089699E-2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3.1309354342103503E-2</v>
      </c>
      <c r="D19" s="27">
        <v>2.28228822394008E-2</v>
      </c>
      <c r="E19" s="27">
        <v>4.2813183219390302E-2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3.35047447935106E-2</v>
      </c>
      <c r="D20" s="11">
        <v>2.25684157898807E-2</v>
      </c>
      <c r="E20" s="11">
        <v>4.9472424079883198E-2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3.0933568012858102E-2</v>
      </c>
      <c r="D21" s="11">
        <v>1.8142282616938801E-2</v>
      </c>
      <c r="E21" s="11">
        <v>5.2263349337298003E-2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7.0316016523052603E-3</v>
      </c>
      <c r="D22" s="11">
        <v>2.0968841394566002E-3</v>
      </c>
      <c r="E22" s="11">
        <v>2.3308221716832701E-2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3.7860403567855999E-2</v>
      </c>
      <c r="D23" s="27">
        <v>2.4287096898124201E-2</v>
      </c>
      <c r="E23" s="27">
        <v>5.8564103304488802E-2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3.0384827812654398E-2</v>
      </c>
      <c r="D24" s="11">
        <v>1.21286269025033E-2</v>
      </c>
      <c r="E24" s="11">
        <v>7.4060419376001899E-2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4.2061135262982302E-2</v>
      </c>
      <c r="D25" s="11">
        <v>2.4898459202101101E-2</v>
      </c>
      <c r="E25" s="11">
        <v>7.0202433905706504E-2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2.9670040473651099E-2</v>
      </c>
      <c r="D26" s="11">
        <v>1.3290102511204899E-2</v>
      </c>
      <c r="E26" s="11">
        <v>6.4910049378713294E-2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3.24703292178561E-2</v>
      </c>
      <c r="D27" s="27">
        <v>2.2201568079588601E-2</v>
      </c>
      <c r="E27" s="27">
        <v>4.7259084370289597E-2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3.62857605888042E-2</v>
      </c>
      <c r="D28" s="11">
        <v>1.9436480179051401E-2</v>
      </c>
      <c r="E28" s="11">
        <v>6.6747238931644998E-2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3.4966864484156798E-2</v>
      </c>
      <c r="D29" s="11">
        <v>1.6616764360070101E-2</v>
      </c>
      <c r="E29" s="11">
        <v>7.2095560303469503E-2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3.0212620193543802E-2</v>
      </c>
      <c r="D30" s="11">
        <v>1.5383660019377399E-2</v>
      </c>
      <c r="E30" s="11">
        <v>5.84867548759372E-2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4.1868138830524301E-2</v>
      </c>
      <c r="D31" s="11">
        <v>1.22044798955998E-2</v>
      </c>
      <c r="E31" s="11">
        <v>0.133860479898436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2.1639070008702702E-2</v>
      </c>
      <c r="D32" s="11">
        <v>9.6481943994651299E-3</v>
      </c>
      <c r="E32" s="11">
        <v>4.7812862425406603E-2</v>
      </c>
      <c r="F32" s="15" t="s">
        <v>112</v>
      </c>
    </row>
    <row r="33" spans="1:6" x14ac:dyDescent="0.25">
      <c r="A33" s="28" t="s">
        <v>125</v>
      </c>
      <c r="B33" s="30" t="s">
        <v>106</v>
      </c>
      <c r="C33" s="26">
        <v>3.5133912192059302E-2</v>
      </c>
      <c r="D33" s="27">
        <v>2.8871578726640899E-2</v>
      </c>
      <c r="E33" s="27">
        <v>4.2694847515352803E-2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3.8344725763910598E-2</v>
      </c>
      <c r="D34" s="11">
        <v>2.03260711911529E-2</v>
      </c>
      <c r="E34" s="11">
        <v>7.1176060277265502E-2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1.3738915685573399E-2</v>
      </c>
      <c r="D35" s="11">
        <v>5.6466716199136896E-3</v>
      </c>
      <c r="E35" s="11">
        <v>3.3042780259317499E-2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1.3722071566802401E-2</v>
      </c>
      <c r="D36" s="11">
        <v>4.1339184151347802E-3</v>
      </c>
      <c r="E36" s="11">
        <v>4.4553923256827402E-2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3.1871981184241498E-2</v>
      </c>
      <c r="D37" s="11">
        <v>1.5821209734873099E-2</v>
      </c>
      <c r="E37" s="11">
        <v>6.3161384240318599E-2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3.8272762689716001E-2</v>
      </c>
      <c r="D38" s="11">
        <v>1.30801019309687E-2</v>
      </c>
      <c r="E38" s="11">
        <v>0.10673939808847301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4.0238144982764602E-2</v>
      </c>
      <c r="D39" s="11">
        <v>1.7789384906249001E-2</v>
      </c>
      <c r="E39" s="11">
        <v>8.8463976941839495E-2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2.88576225383834E-2</v>
      </c>
      <c r="D40" s="11">
        <v>1.6424394899001899E-2</v>
      </c>
      <c r="E40" s="11">
        <v>5.0222193061577797E-2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4.0879665580549999E-2</v>
      </c>
      <c r="D41" s="11">
        <v>1.8158257126303E-2</v>
      </c>
      <c r="E41" s="11">
        <v>8.9442359037108801E-2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3.4276769822355599E-2</v>
      </c>
      <c r="D42" s="11">
        <v>1.9548201950377E-2</v>
      </c>
      <c r="E42" s="11">
        <v>5.9429902447141303E-2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3.5415075912486001E-2</v>
      </c>
      <c r="D43" s="11">
        <v>2.3131573349340101E-2</v>
      </c>
      <c r="E43" s="11">
        <v>5.3861803332676102E-2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2.5473456951416101E-2</v>
      </c>
      <c r="D44" s="11">
        <v>1.45059341961166E-2</v>
      </c>
      <c r="E44" s="11">
        <v>4.43599531593665E-2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3.8218308017739899E-2</v>
      </c>
      <c r="D45" s="11">
        <v>2.5280284036623801E-2</v>
      </c>
      <c r="E45" s="11">
        <v>5.73879473387729E-2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6.09142035047254E-2</v>
      </c>
      <c r="D46" s="27">
        <v>5.5561079905102E-2</v>
      </c>
      <c r="E46" s="27">
        <v>6.6746632447129195E-2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7.0856034342892907E-2</v>
      </c>
      <c r="D47" s="11">
        <v>3.4373334658661901E-2</v>
      </c>
      <c r="E47" s="11">
        <v>0.14042905513255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6.2775620897410303E-2</v>
      </c>
      <c r="D48" s="11">
        <v>3.5848137487022598E-2</v>
      </c>
      <c r="E48" s="11">
        <v>0.107670997510476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0.108441688051652</v>
      </c>
      <c r="D49" s="11">
        <v>6.4300858151707094E-2</v>
      </c>
      <c r="E49" s="11">
        <v>0.17714731863517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5.8540635566645301E-2</v>
      </c>
      <c r="D50" s="11">
        <v>3.5998067441966403E-2</v>
      </c>
      <c r="E50" s="11">
        <v>9.3825769153430397E-2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8.1620411323020697E-2</v>
      </c>
      <c r="D51" s="11">
        <v>5.2036471146145402E-2</v>
      </c>
      <c r="E51" s="11">
        <v>0.12579166034060199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9.3953245350990006E-2</v>
      </c>
      <c r="D52" s="11">
        <v>4.9752630734522602E-2</v>
      </c>
      <c r="E52" s="11">
        <v>0.17038116513509699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0.13786344592357999</v>
      </c>
      <c r="D53" s="11">
        <v>8.4574265730147702E-2</v>
      </c>
      <c r="E53" s="11">
        <v>0.21677827146409501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4.4139905539304303E-2</v>
      </c>
      <c r="D54" s="11">
        <v>2.1288335595151701E-2</v>
      </c>
      <c r="E54" s="11">
        <v>8.9283348666390094E-2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3.9519763889080899E-2</v>
      </c>
      <c r="D55" s="11">
        <v>1.6121847116412801E-2</v>
      </c>
      <c r="E55" s="11">
        <v>9.3643451506078806E-2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1.3447324718311201E-2</v>
      </c>
      <c r="D56" s="11">
        <v>4.9722345410252696E-3</v>
      </c>
      <c r="E56" s="11">
        <v>3.58476335893168E-2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2.53660081972873E-2</v>
      </c>
      <c r="D57" s="11">
        <v>1.31482720366932E-2</v>
      </c>
      <c r="E57" s="11">
        <v>4.8380219522121203E-2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0.10368839731339299</v>
      </c>
      <c r="D58" s="11">
        <v>6.9371291287274095E-2</v>
      </c>
      <c r="E58" s="11">
        <v>0.15220526309712801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0.23319495294737599</v>
      </c>
      <c r="D59" s="11">
        <v>0.175450270990545</v>
      </c>
      <c r="E59" s="11">
        <v>0.30296174412914401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2.2751133429230599E-2</v>
      </c>
      <c r="D60" s="11">
        <v>6.8210847708610398E-3</v>
      </c>
      <c r="E60" s="11">
        <v>7.3144519392907406E-2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5.3485450626230599E-2</v>
      </c>
      <c r="D61" s="11">
        <v>2.79418678752354E-2</v>
      </c>
      <c r="E61" s="11">
        <v>9.9978458714198304E-2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2.5322146211135799E-3</v>
      </c>
      <c r="D62" s="11">
        <v>3.4004443528085001E-4</v>
      </c>
      <c r="E62" s="11">
        <v>1.8593822381462202E-2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2.2124118835761899E-2</v>
      </c>
      <c r="D63" s="11">
        <v>4.8937552809366104E-3</v>
      </c>
      <c r="E63" s="11">
        <v>9.4273331524262302E-2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0.204676062198758</v>
      </c>
      <c r="D64" s="11">
        <v>0.15973366758195601</v>
      </c>
      <c r="E64" s="11">
        <v>0.258375162600954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0.10072564220821</v>
      </c>
      <c r="D65" s="11">
        <v>5.9118428731750799E-2</v>
      </c>
      <c r="E65" s="11">
        <v>0.166435817902925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3.8154092085564403E-2</v>
      </c>
      <c r="D66" s="11">
        <v>2.0218969063218802E-2</v>
      </c>
      <c r="E66" s="11">
        <v>7.0848065820553405E-2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2.4748648687274399E-2</v>
      </c>
      <c r="D67" s="11">
        <v>1.36316226398675E-2</v>
      </c>
      <c r="E67" s="11">
        <v>4.4522731894262299E-2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4.2764994639387099E-2</v>
      </c>
      <c r="D68" s="11">
        <v>1.9508748538186099E-2</v>
      </c>
      <c r="E68" s="11">
        <v>9.1167083189449105E-2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5.3520219448255503E-2</v>
      </c>
      <c r="D69" s="11">
        <v>3.1845294628078197E-2</v>
      </c>
      <c r="E69" s="11">
        <v>8.8597746749045594E-2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6.6111124761768295E-2</v>
      </c>
      <c r="D70" s="11">
        <v>3.6858209766984701E-2</v>
      </c>
      <c r="E70" s="11">
        <v>0.115789775101274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0.10439950935478499</v>
      </c>
      <c r="D71" s="11">
        <v>6.8392454934921201E-2</v>
      </c>
      <c r="E71" s="11">
        <v>0.15618530141298501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6.9212836335109301E-2</v>
      </c>
      <c r="D72" s="11">
        <v>3.5412858672793E-2</v>
      </c>
      <c r="E72" s="11">
        <v>0.13089557525591899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8.3161167800495497E-2</v>
      </c>
      <c r="D73" s="11">
        <v>5.2007746747396298E-2</v>
      </c>
      <c r="E73" s="11">
        <v>0.13040883858412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1.8658835863939599E-3</v>
      </c>
      <c r="D74" s="11">
        <v>2.5409552637815702E-4</v>
      </c>
      <c r="E74" s="11">
        <v>1.35629228383853E-2</v>
      </c>
      <c r="F74" s="15" t="s">
        <v>112</v>
      </c>
    </row>
    <row r="75" spans="1:6" x14ac:dyDescent="0.25">
      <c r="A75" s="12" t="s">
        <v>137</v>
      </c>
      <c r="B75" t="s">
        <v>166</v>
      </c>
      <c r="C75" s="8">
        <v>7.7138281549313306E-2</v>
      </c>
      <c r="D75" s="11">
        <v>4.2369784715507203E-2</v>
      </c>
      <c r="E75" s="11">
        <v>0.13637464259434201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4.1772320775889001E-2</v>
      </c>
      <c r="D76" s="11">
        <v>2.6193321359646901E-2</v>
      </c>
      <c r="E76" s="11">
        <v>6.5989341570583004E-2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7.0621664089566202E-2</v>
      </c>
      <c r="D77" s="11">
        <v>3.3839203659452803E-2</v>
      </c>
      <c r="E77" s="11">
        <v>0.141529076094355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5.2688471640719999E-2</v>
      </c>
      <c r="D78" s="11">
        <v>3.2802091388605299E-2</v>
      </c>
      <c r="E78" s="11">
        <v>8.3589094420815302E-2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8.0243827027967396E-2</v>
      </c>
      <c r="D79" s="11">
        <v>5.3546300352411501E-2</v>
      </c>
      <c r="E79" s="11">
        <v>0.118584621246854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6.8606179289625605E-2</v>
      </c>
      <c r="D80" s="11">
        <v>4.1193522907931698E-2</v>
      </c>
      <c r="E80" s="11">
        <v>0.112127558059553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0.141853580926077</v>
      </c>
      <c r="D81" s="11">
        <v>9.9308655791898903E-2</v>
      </c>
      <c r="E81" s="11">
        <v>0.19860615592898301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5.88760237445735E-2</v>
      </c>
      <c r="D82" s="11">
        <v>2.5667966073896702E-2</v>
      </c>
      <c r="E82" s="11">
        <v>0.12934376732384201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8.5233236625387107E-3</v>
      </c>
      <c r="D83" s="11">
        <v>2.5398810053415101E-3</v>
      </c>
      <c r="E83" s="11">
        <v>2.8203970214478302E-2</v>
      </c>
      <c r="F83" s="15" t="s">
        <v>112</v>
      </c>
    </row>
    <row r="84" spans="1:6" x14ac:dyDescent="0.25">
      <c r="A84" s="12" t="s">
        <v>137</v>
      </c>
      <c r="B84" t="s">
        <v>175</v>
      </c>
      <c r="C84" s="8">
        <v>0.118121200848242</v>
      </c>
      <c r="D84" s="11">
        <v>8.50297508391403E-2</v>
      </c>
      <c r="E84" s="11">
        <v>0.161813462300019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3.456743458218E-2</v>
      </c>
      <c r="D85" s="11">
        <v>2.3503739603942801E-2</v>
      </c>
      <c r="E85" s="11">
        <v>5.0569339481684697E-2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5.6279224754377098E-2</v>
      </c>
      <c r="D86" s="11">
        <v>3.32604477684574E-2</v>
      </c>
      <c r="E86" s="11">
        <v>9.3684938140765006E-2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</v>
      </c>
      <c r="D87" s="11"/>
      <c r="E87" s="11"/>
      <c r="F87" s="15" t="s">
        <v>94</v>
      </c>
    </row>
    <row r="88" spans="1:6" x14ac:dyDescent="0.25">
      <c r="A88" s="12" t="s">
        <v>137</v>
      </c>
      <c r="B88" t="s">
        <v>179</v>
      </c>
      <c r="C88" s="8">
        <v>4.5647209498331197E-3</v>
      </c>
      <c r="D88" s="11">
        <v>1.1338442171970899E-3</v>
      </c>
      <c r="E88" s="11">
        <v>1.8187988044164199E-2</v>
      </c>
      <c r="F88" s="15" t="s">
        <v>112</v>
      </c>
    </row>
    <row r="89" spans="1:6" x14ac:dyDescent="0.25">
      <c r="A89" s="28" t="s">
        <v>180</v>
      </c>
      <c r="B89" s="30" t="s">
        <v>106</v>
      </c>
      <c r="C89" s="26">
        <v>5.7413393865576201E-2</v>
      </c>
      <c r="D89" s="27">
        <v>4.4242260584894999E-2</v>
      </c>
      <c r="E89" s="27">
        <v>7.4201217425259702E-2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4.0241932877530501E-2</v>
      </c>
      <c r="D90" s="11">
        <v>1.2769092511017301E-2</v>
      </c>
      <c r="E90" s="11">
        <v>0.119658609942907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3.62513389657875E-2</v>
      </c>
      <c r="D91" s="11">
        <v>1.23296304544286E-2</v>
      </c>
      <c r="E91" s="11">
        <v>0.101801635193297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6.4812507024615496E-2</v>
      </c>
      <c r="D92" s="11">
        <v>2.7941424511763999E-2</v>
      </c>
      <c r="E92" s="11">
        <v>0.143171918769051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2.1577329637925701E-2</v>
      </c>
      <c r="D93" s="11">
        <v>9.0406231171463996E-3</v>
      </c>
      <c r="E93" s="11">
        <v>5.0610905144232603E-2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0.128030085188542</v>
      </c>
      <c r="D94" s="11">
        <v>8.4584779233756194E-2</v>
      </c>
      <c r="E94" s="11">
        <v>0.18917866057197599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6.2995009655084797E-2</v>
      </c>
      <c r="D96" s="11">
        <v>3.9484377506937403E-2</v>
      </c>
      <c r="E96" s="11">
        <v>9.9061062200372599E-2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3.7484285365575097E-2</v>
      </c>
      <c r="D97" s="11">
        <v>2.07407288902265E-2</v>
      </c>
      <c r="E97" s="11">
        <v>6.6822217111309604E-2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9.2275017089119199E-2</v>
      </c>
      <c r="D98" s="11">
        <v>5.6425520290576202E-2</v>
      </c>
      <c r="E98" s="11">
        <v>0.14734449246641801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3.7201111818224698E-2</v>
      </c>
      <c r="D99" s="11">
        <v>1.4657864759814201E-2</v>
      </c>
      <c r="E99" s="11">
        <v>9.1205821561002196E-2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2.9848977571260399E-2</v>
      </c>
      <c r="D100" s="11">
        <v>1.1881472038451199E-2</v>
      </c>
      <c r="E100" s="11">
        <v>7.2980664436088999E-2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3.5073760767394997E-2</v>
      </c>
      <c r="D101" s="27">
        <v>2.7058163081590401E-2</v>
      </c>
      <c r="E101" s="27">
        <v>4.53531793439583E-2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1.4289322080358199E-2</v>
      </c>
      <c r="D102" s="11">
        <v>5.3071576375200297E-3</v>
      </c>
      <c r="E102" s="11">
        <v>3.7894319490971801E-2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5.5067974649822597E-2</v>
      </c>
      <c r="D103" s="11">
        <v>3.3129226580831297E-2</v>
      </c>
      <c r="E103" s="11">
        <v>9.0179897048746294E-2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3.53605957195555E-2</v>
      </c>
      <c r="D104" s="11">
        <v>2.05181104827473E-2</v>
      </c>
      <c r="E104" s="11">
        <v>6.0279142017527099E-2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2.4272845630612098E-2</v>
      </c>
      <c r="D105" s="11">
        <v>1.2490192589152901E-2</v>
      </c>
      <c r="E105" s="11">
        <v>4.66456592741082E-2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1.08502103056784E-2</v>
      </c>
      <c r="D106" s="11">
        <v>3.59086481125306E-3</v>
      </c>
      <c r="E106" s="11">
        <v>3.2309289194379899E-2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2.3801649125927599E-2</v>
      </c>
      <c r="D107" s="11">
        <v>1.1435268889814E-2</v>
      </c>
      <c r="E107" s="11">
        <v>4.8880086278863297E-2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2.9724843667082199E-2</v>
      </c>
      <c r="D108" s="11">
        <v>1.22527669686743E-2</v>
      </c>
      <c r="E108" s="11">
        <v>7.0337404866795294E-2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5.14496698520387E-2</v>
      </c>
      <c r="D109" s="11">
        <v>2.20733858961513E-2</v>
      </c>
      <c r="E109" s="11">
        <v>0.115311381499207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4.0484976244902403E-2</v>
      </c>
      <c r="D110" s="11">
        <v>2.4430086793742801E-2</v>
      </c>
      <c r="E110" s="11">
        <v>6.6372937565116405E-2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1.7227707374530801E-2</v>
      </c>
      <c r="D111" s="27">
        <v>1.03832876698746E-2</v>
      </c>
      <c r="E111" s="27">
        <v>2.84540853184094E-2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5.3321647258248997E-3</v>
      </c>
      <c r="D112" s="11">
        <v>1.2547527686692401E-3</v>
      </c>
      <c r="E112" s="11">
        <v>2.2362753093833201E-2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1.8094934767129901E-2</v>
      </c>
      <c r="D113" s="11">
        <v>8.7914194279195106E-3</v>
      </c>
      <c r="E113" s="11">
        <v>3.6877594265988897E-2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1.2936282997920301E-2</v>
      </c>
      <c r="D114" s="11">
        <v>3.1453559041121001E-3</v>
      </c>
      <c r="E114" s="11">
        <v>5.1626207856304902E-2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4.0645783723737797E-2</v>
      </c>
      <c r="D115" s="11">
        <v>9.4519227945212003E-3</v>
      </c>
      <c r="E115" s="11">
        <v>0.158332165244183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2.4112633669833201E-2</v>
      </c>
      <c r="D116" s="11">
        <v>7.3929894375776E-3</v>
      </c>
      <c r="E116" s="11">
        <v>7.5758702405206504E-2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1.81891434307196E-2</v>
      </c>
      <c r="D118" s="11">
        <v>8.1788944833272002E-3</v>
      </c>
      <c r="E118" s="11">
        <v>3.9957475832109901E-2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3.9972594898221199E-2</v>
      </c>
      <c r="D120" s="27">
        <v>3.2936114903846202E-2</v>
      </c>
      <c r="E120" s="27">
        <v>4.8437056144323601E-2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3.83149056526913E-2</v>
      </c>
      <c r="D121" s="11">
        <v>1.7359704638747898E-2</v>
      </c>
      <c r="E121" s="11">
        <v>8.2443218607465493E-2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2.0477567191789201E-2</v>
      </c>
      <c r="D122" s="11">
        <v>1.0219458971903701E-2</v>
      </c>
      <c r="E122" s="11">
        <v>4.0610103254256999E-2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6.8478304580572205E-2</v>
      </c>
      <c r="D123" s="11">
        <v>4.5626287372777602E-2</v>
      </c>
      <c r="E123" s="11">
        <v>0.101557851591229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4.5291229088557303E-2</v>
      </c>
      <c r="D124" s="11">
        <v>2.44169953874134E-2</v>
      </c>
      <c r="E124" s="11">
        <v>8.2501833087107707E-2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7.26903494348173E-3</v>
      </c>
      <c r="D125" s="11">
        <v>2.1993027158727098E-3</v>
      </c>
      <c r="E125" s="11">
        <v>2.37471493573072E-2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4.3449312515152903E-2</v>
      </c>
      <c r="D126" s="11">
        <v>2.2807117338080801E-2</v>
      </c>
      <c r="E126" s="11">
        <v>8.1221424090751795E-2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7.9884852102924495E-2</v>
      </c>
      <c r="D127" s="11">
        <v>5.2933480964243801E-2</v>
      </c>
      <c r="E127" s="11">
        <v>0.118836785890105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3.0020173105444099E-2</v>
      </c>
      <c r="D128" s="11">
        <v>1.6448180576948902E-2</v>
      </c>
      <c r="E128" s="11">
        <v>5.4174083269630302E-2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3.3459275883977499E-2</v>
      </c>
      <c r="D129" s="11">
        <v>1.9563518879008101E-2</v>
      </c>
      <c r="E129" s="11">
        <v>5.6654699481590798E-2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5.3326163779148603E-2</v>
      </c>
      <c r="D130" s="11">
        <v>3.14358462325382E-2</v>
      </c>
      <c r="E130" s="11">
        <v>8.9058179324209397E-2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1.38470223774984E-3</v>
      </c>
      <c r="D131" s="11">
        <v>1.8602446575922201E-4</v>
      </c>
      <c r="E131" s="11">
        <v>1.0228231707533101E-2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2.72382523958579E-2</v>
      </c>
      <c r="D132" s="27">
        <v>1.9458068646892E-2</v>
      </c>
      <c r="E132" s="27">
        <v>3.8008706634112099E-2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3.8525388120196402E-2</v>
      </c>
      <c r="D133" s="11">
        <v>1.2898452139803901E-2</v>
      </c>
      <c r="E133" s="11">
        <v>0.10942423348222099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4.8003815863393903E-2</v>
      </c>
      <c r="D134" s="11">
        <v>1.7064936909724299E-2</v>
      </c>
      <c r="E134" s="11">
        <v>0.12774520641458501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</v>
      </c>
      <c r="D135" s="11"/>
      <c r="E135" s="11"/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1.5193966113026199E-2</v>
      </c>
      <c r="D136" s="11">
        <v>3.4430658035423602E-3</v>
      </c>
      <c r="E136" s="11">
        <v>6.4455800727886495E-2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1.2840257640002699E-2</v>
      </c>
      <c r="D137" s="11">
        <v>1.46626442399114E-3</v>
      </c>
      <c r="E137" s="11">
        <v>0.10331490902014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1.4485351233656799E-2</v>
      </c>
      <c r="D138" s="11">
        <v>4.70072313146959E-3</v>
      </c>
      <c r="E138" s="11">
        <v>4.3741745127367497E-2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2.6098391542855599E-2</v>
      </c>
      <c r="D139" s="11">
        <v>7.9584230098220504E-3</v>
      </c>
      <c r="E139" s="11">
        <v>8.2161167430277696E-2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4.2939360911669798E-2</v>
      </c>
      <c r="D140" s="11">
        <v>1.3838277029139799E-2</v>
      </c>
      <c r="E140" s="11">
        <v>0.125453117767719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2.5894906813636199E-2</v>
      </c>
      <c r="D141" s="11">
        <v>1.5295673879549899E-2</v>
      </c>
      <c r="E141" s="11">
        <v>4.3514375442380897E-2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3.08532664690487E-2</v>
      </c>
      <c r="D142" s="11">
        <v>1.0851795535145099E-2</v>
      </c>
      <c r="E142" s="11">
        <v>8.4568538666547899E-2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4.4779919811514503E-2</v>
      </c>
      <c r="D144" s="11">
        <v>1.5945886017649801E-2</v>
      </c>
      <c r="E144" s="11">
        <v>0.119425281774749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3.4781883423115702E-2</v>
      </c>
      <c r="D145" s="27">
        <v>2.1992096173901701E-2</v>
      </c>
      <c r="E145" s="27">
        <v>5.4594527445290399E-2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1.3141755478202901E-2</v>
      </c>
      <c r="D146" s="11">
        <v>5.2641407770686001E-3</v>
      </c>
      <c r="E146" s="11">
        <v>3.2423710540494297E-2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2.2193153198415201E-2</v>
      </c>
      <c r="D147" s="11">
        <v>5.2610512909015998E-3</v>
      </c>
      <c r="E147" s="11">
        <v>8.8757009674348894E-2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4.5725259380725698E-2</v>
      </c>
      <c r="D150" s="11">
        <v>2.7951935399980601E-2</v>
      </c>
      <c r="E150" s="11">
        <v>7.3940163077856294E-2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1.89992957040401E-2</v>
      </c>
      <c r="D151" s="27">
        <v>1.1711129299593901E-2</v>
      </c>
      <c r="E151" s="27">
        <v>3.06822812267964E-2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3.4610993962841301E-3</v>
      </c>
      <c r="D152" s="11">
        <v>4.6186846633627801E-4</v>
      </c>
      <c r="E152" s="11">
        <v>2.54406942054488E-2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0</v>
      </c>
      <c r="D153" s="11"/>
      <c r="E153" s="11"/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3.0619529558412002E-3</v>
      </c>
      <c r="D154" s="11">
        <v>4.1174922006700497E-4</v>
      </c>
      <c r="E154" s="11">
        <v>2.2388013581773499E-2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2.7011978379869801E-2</v>
      </c>
      <c r="D155" s="11">
        <v>1.3325587717048899E-2</v>
      </c>
      <c r="E155" s="11">
        <v>5.3986200601719103E-2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1.7830020184740999E-2</v>
      </c>
      <c r="D156" s="11">
        <v>7.8283985378159691E-3</v>
      </c>
      <c r="E156" s="11">
        <v>4.0093427844030603E-2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1.8493889901260701E-2</v>
      </c>
      <c r="D157" s="11">
        <v>4.7529201248853797E-3</v>
      </c>
      <c r="E157" s="11">
        <v>6.91986944091708E-2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1.6947490461233599E-2</v>
      </c>
      <c r="D158" s="11">
        <v>3.7761149933864401E-3</v>
      </c>
      <c r="E158" s="11">
        <v>7.2708530471489702E-2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3.2304212320223699E-3</v>
      </c>
      <c r="D159" s="27">
        <v>7.1251407440083296E-4</v>
      </c>
      <c r="E159" s="27">
        <v>1.4516934894817E-2</v>
      </c>
      <c r="F159" s="29" t="s">
        <v>112</v>
      </c>
    </row>
    <row r="160" spans="1:6" x14ac:dyDescent="0.25">
      <c r="A160" s="12" t="s">
        <v>249</v>
      </c>
      <c r="B160" t="s">
        <v>249</v>
      </c>
      <c r="C160" s="8">
        <v>0</v>
      </c>
      <c r="D160" s="11"/>
      <c r="E160" s="11"/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4.7877978614854003E-3</v>
      </c>
      <c r="D161" s="11">
        <v>1.03966344340855E-3</v>
      </c>
      <c r="E161" s="11">
        <v>2.1754228170426802E-2</v>
      </c>
      <c r="F161" s="15" t="s">
        <v>112</v>
      </c>
    </row>
    <row r="162" spans="1:6" x14ac:dyDescent="0.25">
      <c r="A162" s="28" t="s">
        <v>251</v>
      </c>
      <c r="B162" s="30" t="s">
        <v>106</v>
      </c>
      <c r="C162" s="26">
        <v>3.9826322657941903E-3</v>
      </c>
      <c r="D162" s="27">
        <v>1.54810919365687E-3</v>
      </c>
      <c r="E162" s="27">
        <v>1.0206497782140601E-2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</v>
      </c>
      <c r="D163" s="11"/>
      <c r="E163" s="11"/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4.3452633330685201E-3</v>
      </c>
      <c r="D164" s="10">
        <v>1.6888700002112901E-3</v>
      </c>
      <c r="E164" s="10">
        <v>1.1133254511094899E-2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73</v>
      </c>
    </row>
    <row r="3" spans="1:6" x14ac:dyDescent="0.25">
      <c r="A3" s="1" t="s">
        <v>323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0.17646572766459601</v>
      </c>
      <c r="D12" s="23">
        <v>0.171154843877066</v>
      </c>
      <c r="E12" s="23">
        <v>0.181905239283189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0.20866717027767201</v>
      </c>
      <c r="D13" s="27">
        <v>0.18094524884638799</v>
      </c>
      <c r="E13" s="27">
        <v>0.239394889544634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0.20716248367948001</v>
      </c>
      <c r="D14" s="11">
        <v>0.17979963075097399</v>
      </c>
      <c r="E14" s="11">
        <v>0.23748383499964601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0.183900118336466</v>
      </c>
      <c r="D15" s="27">
        <v>0.15921348510282701</v>
      </c>
      <c r="E15" s="27">
        <v>0.211451851645932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0.15782500523029999</v>
      </c>
      <c r="D16" s="11">
        <v>0.123931000506477</v>
      </c>
      <c r="E16" s="11">
        <v>0.198884314117691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0.20147388259823301</v>
      </c>
      <c r="D17" s="11">
        <v>0.167353465488942</v>
      </c>
      <c r="E17" s="11">
        <v>0.24054118973417499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0.132081895031612</v>
      </c>
      <c r="D18" s="11">
        <v>7.1355543659064199E-2</v>
      </c>
      <c r="E18" s="11">
        <v>0.23159985205394901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0.14952698808418199</v>
      </c>
      <c r="D19" s="27">
        <v>0.12517468871932499</v>
      </c>
      <c r="E19" s="27">
        <v>0.17765484477813401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0.143226009581573</v>
      </c>
      <c r="D20" s="11">
        <v>0.113255452347574</v>
      </c>
      <c r="E20" s="11">
        <v>0.179521968464016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0.15577728593803</v>
      </c>
      <c r="D21" s="11">
        <v>0.11371243181526799</v>
      </c>
      <c r="E21" s="11">
        <v>0.20972078338914199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0.19264399611044999</v>
      </c>
      <c r="D22" s="11">
        <v>0.14247423041473101</v>
      </c>
      <c r="E22" s="11">
        <v>0.25522217091522698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0.166937542284082</v>
      </c>
      <c r="D23" s="27">
        <v>0.135973186436572</v>
      </c>
      <c r="E23" s="27">
        <v>0.203294140289484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0.25351445360191499</v>
      </c>
      <c r="D24" s="11">
        <v>0.17329585280681301</v>
      </c>
      <c r="E24" s="11">
        <v>0.35492405622926299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0.17099629441347899</v>
      </c>
      <c r="D25" s="11">
        <v>0.132697259194338</v>
      </c>
      <c r="E25" s="11">
        <v>0.21757615515055601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0.13026184536483301</v>
      </c>
      <c r="D26" s="11">
        <v>8.8570182700338104E-2</v>
      </c>
      <c r="E26" s="11">
        <v>0.18754041263440999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0.14919591784820599</v>
      </c>
      <c r="D27" s="27">
        <v>0.127099134548392</v>
      </c>
      <c r="E27" s="27">
        <v>0.17436694346885301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0.18780455191898199</v>
      </c>
      <c r="D28" s="11">
        <v>0.143978339075823</v>
      </c>
      <c r="E28" s="11">
        <v>0.241212111956179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0.231247848650281</v>
      </c>
      <c r="D29" s="11">
        <v>0.18212851330282701</v>
      </c>
      <c r="E29" s="11">
        <v>0.28893452142526999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0.11308857526011599</v>
      </c>
      <c r="D30" s="11">
        <v>8.4826518984608495E-2</v>
      </c>
      <c r="E30" s="11">
        <v>0.14923139647073899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0.17532810859786599</v>
      </c>
      <c r="D31" s="11">
        <v>0.111035188465873</v>
      </c>
      <c r="E31" s="11">
        <v>0.26572094486914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0.11256631696099299</v>
      </c>
      <c r="D32" s="11">
        <v>7.5824839875531999E-2</v>
      </c>
      <c r="E32" s="11">
        <v>0.163952750940041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0.16725872355202601</v>
      </c>
      <c r="D33" s="27">
        <v>0.15352911748086701</v>
      </c>
      <c r="E33" s="27">
        <v>0.18195220429629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0.26228142578762698</v>
      </c>
      <c r="D34" s="11">
        <v>0.20220656499508799</v>
      </c>
      <c r="E34" s="11">
        <v>0.332759897716422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0.102494456273936</v>
      </c>
      <c r="D35" s="11">
        <v>6.9152790518738794E-2</v>
      </c>
      <c r="E35" s="11">
        <v>0.14933269552120099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0.137366479483748</v>
      </c>
      <c r="D36" s="11">
        <v>8.7037945279486398E-2</v>
      </c>
      <c r="E36" s="11">
        <v>0.21009963110199001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0.13557194377165999</v>
      </c>
      <c r="D37" s="11">
        <v>9.0249499082083406E-2</v>
      </c>
      <c r="E37" s="11">
        <v>0.19868413211996599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0.12035932988760401</v>
      </c>
      <c r="D38" s="11">
        <v>8.0950954416071294E-2</v>
      </c>
      <c r="E38" s="11">
        <v>0.17529324724932099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0.15975782268074201</v>
      </c>
      <c r="D39" s="11">
        <v>0.11501612323115</v>
      </c>
      <c r="E39" s="11">
        <v>0.21762426454908201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0.15033504426057001</v>
      </c>
      <c r="D40" s="11">
        <v>0.11779389078234299</v>
      </c>
      <c r="E40" s="11">
        <v>0.189930468239359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0.207593347234383</v>
      </c>
      <c r="D41" s="11">
        <v>0.15393279720863901</v>
      </c>
      <c r="E41" s="11">
        <v>0.27390400254813901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0.146845511218926</v>
      </c>
      <c r="D42" s="11">
        <v>0.10952128926955899</v>
      </c>
      <c r="E42" s="11">
        <v>0.19411678668711899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0.18536465847700401</v>
      </c>
      <c r="D43" s="11">
        <v>0.153702504205005</v>
      </c>
      <c r="E43" s="11">
        <v>0.221839417664209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0.13999309190331699</v>
      </c>
      <c r="D44" s="11">
        <v>0.10698314688709</v>
      </c>
      <c r="E44" s="11">
        <v>0.18112255203658401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0.16905391214238</v>
      </c>
      <c r="D45" s="11">
        <v>0.13775470687646499</v>
      </c>
      <c r="E45" s="11">
        <v>0.205767505444205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0.202819486485805</v>
      </c>
      <c r="D46" s="27">
        <v>0.19345682016473301</v>
      </c>
      <c r="E46" s="27">
        <v>0.21251588171410901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0.20289686697803</v>
      </c>
      <c r="D47" s="11">
        <v>0.129647400952385</v>
      </c>
      <c r="E47" s="11">
        <v>0.30311828486700099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0.17809969755867</v>
      </c>
      <c r="D48" s="11">
        <v>0.12656670771616599</v>
      </c>
      <c r="E48" s="11">
        <v>0.244735688714044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0.29324188067795298</v>
      </c>
      <c r="D49" s="11">
        <v>0.222097272393175</v>
      </c>
      <c r="E49" s="11">
        <v>0.37615624731726999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0.17457766318660201</v>
      </c>
      <c r="D50" s="11">
        <v>0.119233056845027</v>
      </c>
      <c r="E50" s="11">
        <v>0.248367512936883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0.28875089151448502</v>
      </c>
      <c r="D51" s="11">
        <v>0.241192842726039</v>
      </c>
      <c r="E51" s="11">
        <v>0.34146648420504599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0.30587661901019197</v>
      </c>
      <c r="D52" s="11">
        <v>0.23171217447881901</v>
      </c>
      <c r="E52" s="11">
        <v>0.391677263825983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0.28551533341365398</v>
      </c>
      <c r="D53" s="11">
        <v>0.21703136407790799</v>
      </c>
      <c r="E53" s="11">
        <v>0.36552091039824502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0.18680968381968399</v>
      </c>
      <c r="D54" s="11">
        <v>0.11882399456798599</v>
      </c>
      <c r="E54" s="11">
        <v>0.28127709797967998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0.267360482096272</v>
      </c>
      <c r="D55" s="11">
        <v>0.183674266909712</v>
      </c>
      <c r="E55" s="11">
        <v>0.37180939492163601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0.19542912863681</v>
      </c>
      <c r="D56" s="11">
        <v>0.139403918185488</v>
      </c>
      <c r="E56" s="11">
        <v>0.26698516415616802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0.12355028067672801</v>
      </c>
      <c r="D57" s="11">
        <v>8.8723807708112903E-2</v>
      </c>
      <c r="E57" s="11">
        <v>0.16950429374046899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0.2363744900452</v>
      </c>
      <c r="D58" s="11">
        <v>0.182906786203823</v>
      </c>
      <c r="E58" s="11">
        <v>0.29973843147088403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0.44332202094286</v>
      </c>
      <c r="D59" s="11">
        <v>0.370575582681061</v>
      </c>
      <c r="E59" s="11">
        <v>0.51858326308792502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8.7129583889148807E-2</v>
      </c>
      <c r="D60" s="11">
        <v>4.8433304922027298E-2</v>
      </c>
      <c r="E60" s="11">
        <v>0.151810269872071</v>
      </c>
      <c r="F60" s="15" t="s">
        <v>112</v>
      </c>
    </row>
    <row r="61" spans="1:6" x14ac:dyDescent="0.25">
      <c r="A61" s="12" t="s">
        <v>137</v>
      </c>
      <c r="B61" t="s">
        <v>152</v>
      </c>
      <c r="C61" s="8">
        <v>0.16655361438382599</v>
      </c>
      <c r="D61" s="11">
        <v>0.11815193980107901</v>
      </c>
      <c r="E61" s="11">
        <v>0.22962040039852399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2.1272565382105198E-2</v>
      </c>
      <c r="D62" s="11">
        <v>1.00421276859789E-2</v>
      </c>
      <c r="E62" s="11">
        <v>4.4497832899384901E-2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5.1156484739079099E-2</v>
      </c>
      <c r="D63" s="11">
        <v>2.4828463176767599E-2</v>
      </c>
      <c r="E63" s="11">
        <v>0.10246907158959701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0.36941969808832598</v>
      </c>
      <c r="D64" s="11">
        <v>0.31235420893708898</v>
      </c>
      <c r="E64" s="11">
        <v>0.43038557307298803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0.26537217169076899</v>
      </c>
      <c r="D65" s="11">
        <v>0.18613261206324</v>
      </c>
      <c r="E65" s="11">
        <v>0.36328755387272499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0.16870451335999601</v>
      </c>
      <c r="D66" s="11">
        <v>0.121418562978485</v>
      </c>
      <c r="E66" s="11">
        <v>0.229593435619867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0.12385016673595201</v>
      </c>
      <c r="D67" s="11">
        <v>9.3551804634402103E-2</v>
      </c>
      <c r="E67" s="11">
        <v>0.16220524152898799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0.17892160525102799</v>
      </c>
      <c r="D68" s="11">
        <v>0.12771874289313101</v>
      </c>
      <c r="E68" s="11">
        <v>0.24488889241946901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0.25874678791540201</v>
      </c>
      <c r="D69" s="11">
        <v>0.19336802307277901</v>
      </c>
      <c r="E69" s="11">
        <v>0.33699545344927301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0.224754914441047</v>
      </c>
      <c r="D70" s="11">
        <v>0.160540669812616</v>
      </c>
      <c r="E70" s="11">
        <v>0.30531242114208701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0.21154620417202799</v>
      </c>
      <c r="D71" s="11">
        <v>0.16104302534489601</v>
      </c>
      <c r="E71" s="11">
        <v>0.27273845228723298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0.218151667296548</v>
      </c>
      <c r="D72" s="11">
        <v>0.169349955455567</v>
      </c>
      <c r="E72" s="11">
        <v>0.276338095973028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0.32265023762926798</v>
      </c>
      <c r="D73" s="11">
        <v>0.247887157769629</v>
      </c>
      <c r="E73" s="11">
        <v>0.40773781643117901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4.6685470859481201E-2</v>
      </c>
      <c r="D74" s="11">
        <v>2.9081366820386499E-2</v>
      </c>
      <c r="E74" s="11">
        <v>7.4132385817094498E-2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0.196069640014745</v>
      </c>
      <c r="D75" s="11">
        <v>0.145358308259741</v>
      </c>
      <c r="E75" s="11">
        <v>0.25910894670878698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0.15797682847439901</v>
      </c>
      <c r="D76" s="11">
        <v>0.124505305423634</v>
      </c>
      <c r="E76" s="11">
        <v>0.19840746939148901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0.23912383512569799</v>
      </c>
      <c r="D77" s="11">
        <v>0.18127088969917601</v>
      </c>
      <c r="E77" s="11">
        <v>0.30848376957263701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0.208196607290103</v>
      </c>
      <c r="D78" s="11">
        <v>0.16103668129065199</v>
      </c>
      <c r="E78" s="11">
        <v>0.2648081847382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0.252619128949303</v>
      </c>
      <c r="D79" s="11">
        <v>0.208288520211867</v>
      </c>
      <c r="E79" s="11">
        <v>0.30277648567524501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0.29985915534083901</v>
      </c>
      <c r="D80" s="11">
        <v>0.23554486849423101</v>
      </c>
      <c r="E80" s="11">
        <v>0.37316202989609598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0.32182937777009502</v>
      </c>
      <c r="D81" s="11">
        <v>0.25001000536312201</v>
      </c>
      <c r="E81" s="11">
        <v>0.40318880629391401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0.195560837193031</v>
      </c>
      <c r="D82" s="11">
        <v>0.129874622799382</v>
      </c>
      <c r="E82" s="11">
        <v>0.283639416013096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0.108487387289527</v>
      </c>
      <c r="D83" s="11">
        <v>7.7955782540867102E-2</v>
      </c>
      <c r="E83" s="11">
        <v>0.14904386484437199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0.34844606534203898</v>
      </c>
      <c r="D84" s="11">
        <v>0.29048873319212398</v>
      </c>
      <c r="E84" s="11">
        <v>0.41126416022395401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0.25116139253657099</v>
      </c>
      <c r="D85" s="11">
        <v>0.22044716026890099</v>
      </c>
      <c r="E85" s="11">
        <v>0.284592686494887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0.205088865840829</v>
      </c>
      <c r="D86" s="11">
        <v>0.15425681309281999</v>
      </c>
      <c r="E86" s="11">
        <v>0.26737594566844203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4.3946760441043202E-3</v>
      </c>
      <c r="D87" s="11">
        <v>5.8825264586765801E-4</v>
      </c>
      <c r="E87" s="11">
        <v>3.2041769344936702E-2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0.10601189139117199</v>
      </c>
      <c r="D88" s="11">
        <v>7.1981057018796604E-2</v>
      </c>
      <c r="E88" s="11">
        <v>0.15347094640140699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0.17703604898169001</v>
      </c>
      <c r="D89" s="27">
        <v>0.155586561905176</v>
      </c>
      <c r="E89" s="27">
        <v>0.20073963221486801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0.18329529280706899</v>
      </c>
      <c r="D90" s="11">
        <v>0.108288634218922</v>
      </c>
      <c r="E90" s="11">
        <v>0.293174475426421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0.437929585591605</v>
      </c>
      <c r="D91" s="11">
        <v>0.335291710854215</v>
      </c>
      <c r="E91" s="11">
        <v>0.54617043243740904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0.24087947303573901</v>
      </c>
      <c r="D92" s="11">
        <v>0.145770928403472</v>
      </c>
      <c r="E92" s="11">
        <v>0.37108505143695097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0.14835593495192101</v>
      </c>
      <c r="D93" s="11">
        <v>0.10448033929523</v>
      </c>
      <c r="E93" s="11">
        <v>0.20640985093623401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0.36248462214735799</v>
      </c>
      <c r="D94" s="11">
        <v>0.26700033427506098</v>
      </c>
      <c r="E94" s="11">
        <v>0.47021098135629902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9.1150060466920799E-2</v>
      </c>
      <c r="D95" s="11">
        <v>6.2168828442058503E-2</v>
      </c>
      <c r="E95" s="11">
        <v>0.131743601001377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0.15866273089841601</v>
      </c>
      <c r="D96" s="11">
        <v>0.121484953922256</v>
      </c>
      <c r="E96" s="11">
        <v>0.204568623893611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0.189827398979354</v>
      </c>
      <c r="D97" s="11">
        <v>0.14217408689951</v>
      </c>
      <c r="E97" s="11">
        <v>0.24882005794930401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0.14907532870773599</v>
      </c>
      <c r="D98" s="11">
        <v>0.10051664759795099</v>
      </c>
      <c r="E98" s="11">
        <v>0.21547280174956901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0.134760619392637</v>
      </c>
      <c r="D99" s="11">
        <v>8.9109499181741103E-2</v>
      </c>
      <c r="E99" s="11">
        <v>0.19869739238487799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0.16787239541013099</v>
      </c>
      <c r="D100" s="11">
        <v>0.100993289717898</v>
      </c>
      <c r="E100" s="11">
        <v>0.26593866307263903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0.14693845994011301</v>
      </c>
      <c r="D101" s="27">
        <v>0.131809067068031</v>
      </c>
      <c r="E101" s="27">
        <v>0.16347745008139999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6.8622112027662496E-2</v>
      </c>
      <c r="D102" s="11">
        <v>4.3155334017332403E-2</v>
      </c>
      <c r="E102" s="11">
        <v>0.107429996195241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0.20196851244797001</v>
      </c>
      <c r="D103" s="11">
        <v>0.15002263231538701</v>
      </c>
      <c r="E103" s="11">
        <v>0.266266355004949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0.16462791712387401</v>
      </c>
      <c r="D104" s="11">
        <v>0.129488141164322</v>
      </c>
      <c r="E104" s="11">
        <v>0.20703575426204801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0.123055006875033</v>
      </c>
      <c r="D105" s="11">
        <v>8.8073234976922293E-2</v>
      </c>
      <c r="E105" s="11">
        <v>0.16935089225920499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0.119288509438687</v>
      </c>
      <c r="D106" s="11">
        <v>8.4028145552685396E-2</v>
      </c>
      <c r="E106" s="11">
        <v>0.166652996490186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0.18368592906240999</v>
      </c>
      <c r="D107" s="11">
        <v>0.133210440911113</v>
      </c>
      <c r="E107" s="11">
        <v>0.24781916212758701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0.12642292754116999</v>
      </c>
      <c r="D108" s="11">
        <v>7.6928023321652605E-2</v>
      </c>
      <c r="E108" s="11">
        <v>0.200833994596294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0.188271011778193</v>
      </c>
      <c r="D109" s="11">
        <v>0.14077392355087101</v>
      </c>
      <c r="E109" s="11">
        <v>0.24718336607132499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0.13421933341848</v>
      </c>
      <c r="D110" s="11">
        <v>0.107028361420605</v>
      </c>
      <c r="E110" s="11">
        <v>0.16702617378245499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0.13005592483977599</v>
      </c>
      <c r="D111" s="27">
        <v>0.109301877826444</v>
      </c>
      <c r="E111" s="27">
        <v>0.15406906130506201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8.0564174155189502E-2</v>
      </c>
      <c r="D112" s="11">
        <v>4.8174097253301698E-2</v>
      </c>
      <c r="E112" s="11">
        <v>0.13171817897440599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0.134978268768955</v>
      </c>
      <c r="D113" s="11">
        <v>0.104563099627776</v>
      </c>
      <c r="E113" s="11">
        <v>0.17253586608547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8.5303941556329199E-2</v>
      </c>
      <c r="D114" s="11">
        <v>5.1607014094277502E-2</v>
      </c>
      <c r="E114" s="11">
        <v>0.13780628796415301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0.20062812655939799</v>
      </c>
      <c r="D115" s="11">
        <v>0.12340545806084</v>
      </c>
      <c r="E115" s="11">
        <v>0.30913269664026599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0.112305721032154</v>
      </c>
      <c r="D116" s="11">
        <v>5.83988218903254E-2</v>
      </c>
      <c r="E116" s="11">
        <v>0.20513253515587901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8.9317723225631904E-2</v>
      </c>
      <c r="D117" s="11">
        <v>5.1539703619889903E-2</v>
      </c>
      <c r="E117" s="11">
        <v>0.15039571175025901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0.16896303419563899</v>
      </c>
      <c r="D118" s="11">
        <v>0.1149415983879</v>
      </c>
      <c r="E118" s="11">
        <v>0.24144764468327301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7.4094036970334398E-2</v>
      </c>
      <c r="D119" s="11">
        <v>3.9473852909521698E-2</v>
      </c>
      <c r="E119" s="11">
        <v>0.13481585719849801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0.17145125880115</v>
      </c>
      <c r="D120" s="27">
        <v>0.155885981799917</v>
      </c>
      <c r="E120" s="27">
        <v>0.18822417288270399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0.172175688398197</v>
      </c>
      <c r="D121" s="11">
        <v>0.11791724179955899</v>
      </c>
      <c r="E121" s="11">
        <v>0.24448083039274901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0.16494729918492801</v>
      </c>
      <c r="D122" s="11">
        <v>0.13207609328999301</v>
      </c>
      <c r="E122" s="11">
        <v>0.20407590711149301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0.19819060012383</v>
      </c>
      <c r="D123" s="11">
        <v>0.15663462002929901</v>
      </c>
      <c r="E123" s="11">
        <v>0.247535651886688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0.18606914680328401</v>
      </c>
      <c r="D124" s="11">
        <v>0.135667612249015</v>
      </c>
      <c r="E124" s="11">
        <v>0.24978400922692001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0.185379898605466</v>
      </c>
      <c r="D125" s="11">
        <v>0.121897053820624</v>
      </c>
      <c r="E125" s="11">
        <v>0.27169450163160602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0.12513987418914399</v>
      </c>
      <c r="D126" s="11">
        <v>8.1561084614934998E-2</v>
      </c>
      <c r="E126" s="11">
        <v>0.18725582370207899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0.249026099800714</v>
      </c>
      <c r="D127" s="11">
        <v>0.19933700077285599</v>
      </c>
      <c r="E127" s="11">
        <v>0.30636193508153597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0.209660313156353</v>
      </c>
      <c r="D128" s="11">
        <v>0.166715722239588</v>
      </c>
      <c r="E128" s="11">
        <v>0.260212651755034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0.17008295223133399</v>
      </c>
      <c r="D129" s="11">
        <v>0.119296781919928</v>
      </c>
      <c r="E129" s="11">
        <v>0.23667922430964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0.16322004064705201</v>
      </c>
      <c r="D130" s="11">
        <v>0.12411708973161401</v>
      </c>
      <c r="E130" s="11">
        <v>0.21166524937230199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0.128648322634343</v>
      </c>
      <c r="D131" s="11">
        <v>9.1076397865719805E-2</v>
      </c>
      <c r="E131" s="11">
        <v>0.178673006354054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0.119670094931754</v>
      </c>
      <c r="D132" s="27">
        <v>0.104258719589836</v>
      </c>
      <c r="E132" s="27">
        <v>0.13701110530910099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0.16283492523954399</v>
      </c>
      <c r="D133" s="11">
        <v>0.11489403507398099</v>
      </c>
      <c r="E133" s="11">
        <v>0.22567923688851199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0.240123544241159</v>
      </c>
      <c r="D134" s="11">
        <v>0.16967529227219499</v>
      </c>
      <c r="E134" s="11">
        <v>0.32825802654623198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0.108869119191127</v>
      </c>
      <c r="D135" s="11">
        <v>6.5710384233843899E-2</v>
      </c>
      <c r="E135" s="11">
        <v>0.17506312058139401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0.16800657112667</v>
      </c>
      <c r="D136" s="11">
        <v>0.102748896338781</v>
      </c>
      <c r="E136" s="11">
        <v>0.26258126976266799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0.14860984806473401</v>
      </c>
      <c r="D137" s="11">
        <v>8.0066802879721399E-2</v>
      </c>
      <c r="E137" s="11">
        <v>0.25929184848192399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0.128693526334592</v>
      </c>
      <c r="D138" s="11">
        <v>8.1858893549667994E-2</v>
      </c>
      <c r="E138" s="11">
        <v>0.196586687934069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0.10863149684710199</v>
      </c>
      <c r="D139" s="11">
        <v>6.6555442832554296E-2</v>
      </c>
      <c r="E139" s="11">
        <v>0.172395114915363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0.15255450466523501</v>
      </c>
      <c r="D140" s="11">
        <v>0.10160247350410299</v>
      </c>
      <c r="E140" s="11">
        <v>0.22272361266506999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8.2275152474178007E-2</v>
      </c>
      <c r="D141" s="11">
        <v>6.1463409747508399E-2</v>
      </c>
      <c r="E141" s="11">
        <v>0.10931306062788999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0.10831827108200701</v>
      </c>
      <c r="D142" s="11">
        <v>5.4941994217495002E-2</v>
      </c>
      <c r="E142" s="11">
        <v>0.202441779274739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8.9519513066851297E-2</v>
      </c>
      <c r="D143" s="11">
        <v>3.9324108094811003E-2</v>
      </c>
      <c r="E143" s="11">
        <v>0.191045297506202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0.22828343671277301</v>
      </c>
      <c r="D144" s="11">
        <v>0.15798154886565799</v>
      </c>
      <c r="E144" s="11">
        <v>0.31805276461654802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0.15204480318376301</v>
      </c>
      <c r="D145" s="27">
        <v>0.12580621461817701</v>
      </c>
      <c r="E145" s="27">
        <v>0.18261265767159901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9.1691338047041604E-2</v>
      </c>
      <c r="D146" s="11">
        <v>5.7637218820598198E-2</v>
      </c>
      <c r="E146" s="11">
        <v>0.14281656623168701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0.168199725211195</v>
      </c>
      <c r="D147" s="11">
        <v>9.1926306974422195E-2</v>
      </c>
      <c r="E147" s="11">
        <v>0.28770793139585898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8.7715047825921794E-2</v>
      </c>
      <c r="D148" s="11">
        <v>5.4087858035581998E-2</v>
      </c>
      <c r="E148" s="11">
        <v>0.13917275027611201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0.124513713974886</v>
      </c>
      <c r="D149" s="11">
        <v>8.4067377153653006E-2</v>
      </c>
      <c r="E149" s="11">
        <v>0.18058293716326099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0.16282958961702099</v>
      </c>
      <c r="D150" s="11">
        <v>0.128267929008899</v>
      </c>
      <c r="E150" s="11">
        <v>0.20451900318729099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0.12747281492437301</v>
      </c>
      <c r="D151" s="27">
        <v>0.107932140313415</v>
      </c>
      <c r="E151" s="27">
        <v>0.14995655195575999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8.15749304713006E-2</v>
      </c>
      <c r="D152" s="11">
        <v>5.1266978894159501E-2</v>
      </c>
      <c r="E152" s="11">
        <v>0.12739437798615999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0.14838360749260601</v>
      </c>
      <c r="D153" s="11">
        <v>8.8746138945933001E-2</v>
      </c>
      <c r="E153" s="11">
        <v>0.23764596436507099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0.12725273600791101</v>
      </c>
      <c r="D154" s="11">
        <v>8.5350137932747594E-2</v>
      </c>
      <c r="E154" s="11">
        <v>0.185553960010963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9.6591032466236501E-2</v>
      </c>
      <c r="D155" s="11">
        <v>6.8221384740329793E-2</v>
      </c>
      <c r="E155" s="11">
        <v>0.13504823699764201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0.153685944905639</v>
      </c>
      <c r="D156" s="11">
        <v>0.118811322905779</v>
      </c>
      <c r="E156" s="11">
        <v>0.19651439668853499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8.8474784327084097E-2</v>
      </c>
      <c r="D157" s="11">
        <v>5.0724725660658401E-2</v>
      </c>
      <c r="E157" s="11">
        <v>0.14988312819899299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0.109147178063108</v>
      </c>
      <c r="D158" s="11">
        <v>5.91944955963059E-2</v>
      </c>
      <c r="E158" s="11">
        <v>0.19262294978406599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3.5208628150123898E-2</v>
      </c>
      <c r="D159" s="27">
        <v>2.46277694867491E-2</v>
      </c>
      <c r="E159" s="27">
        <v>5.0101846932415497E-2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3.2789988485357698E-2</v>
      </c>
      <c r="D160" s="11">
        <v>1.6073408372341801E-2</v>
      </c>
      <c r="E160" s="11">
        <v>6.5730629567132201E-2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3.6089324294126701E-2</v>
      </c>
      <c r="D161" s="11">
        <v>2.3616260600053202E-2</v>
      </c>
      <c r="E161" s="11">
        <v>5.4780500868915998E-2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4.2525283165624803E-2</v>
      </c>
      <c r="D162" s="27">
        <v>3.12145792335142E-2</v>
      </c>
      <c r="E162" s="27">
        <v>5.7690396695906102E-2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3.1402802494033599E-2</v>
      </c>
      <c r="D163" s="11">
        <v>1.8286789820722502E-2</v>
      </c>
      <c r="E163" s="11">
        <v>5.3414295211553699E-2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4.2972242907074298E-2</v>
      </c>
      <c r="D164" s="10">
        <v>3.0601515998142901E-2</v>
      </c>
      <c r="E164" s="10">
        <v>6.0034160358827499E-2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74</v>
      </c>
    </row>
    <row r="3" spans="1:6" x14ac:dyDescent="0.25">
      <c r="A3" s="1" t="s">
        <v>324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5.5274408689331901E-2</v>
      </c>
      <c r="D12" s="23">
        <v>5.2672449010621597E-2</v>
      </c>
      <c r="E12" s="23">
        <v>5.7997033180061802E-2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4.13332283757335E-2</v>
      </c>
      <c r="D13" s="27">
        <v>3.1744046373140197E-2</v>
      </c>
      <c r="E13" s="27">
        <v>5.3658564895211702E-2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4.1475151961410897E-2</v>
      </c>
      <c r="D14" s="11">
        <v>3.1816454349173302E-2</v>
      </c>
      <c r="E14" s="11">
        <v>5.3902749500317301E-2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3.3441614868708003E-2</v>
      </c>
      <c r="D15" s="27">
        <v>2.55917280620683E-2</v>
      </c>
      <c r="E15" s="27">
        <v>4.3591620953358001E-2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4.4341174714443203E-2</v>
      </c>
      <c r="D16" s="11">
        <v>2.9424256113489599E-2</v>
      </c>
      <c r="E16" s="11">
        <v>6.6303764767536799E-2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2.76526571606985E-2</v>
      </c>
      <c r="D17" s="11">
        <v>1.91122648683432E-2</v>
      </c>
      <c r="E17" s="11">
        <v>3.9854298193453201E-2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1.9406943908003401E-2</v>
      </c>
      <c r="D18" s="11">
        <v>7.29986592508413E-3</v>
      </c>
      <c r="E18" s="11">
        <v>5.0571090934564203E-2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4.1636137903682001E-2</v>
      </c>
      <c r="D19" s="27">
        <v>3.2527761481972998E-2</v>
      </c>
      <c r="E19" s="27">
        <v>5.3154898174131097E-2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3.7290186066751697E-2</v>
      </c>
      <c r="D20" s="11">
        <v>2.62344966268169E-2</v>
      </c>
      <c r="E20" s="11">
        <v>5.27525430019384E-2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5.2670513597562897E-2</v>
      </c>
      <c r="D21" s="11">
        <v>3.61558204949727E-2</v>
      </c>
      <c r="E21" s="11">
        <v>7.6132694662471107E-2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3.9090871192332399E-2</v>
      </c>
      <c r="D22" s="11">
        <v>2.1913998043083301E-2</v>
      </c>
      <c r="E22" s="11">
        <v>6.8784661733360605E-2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4.8548870487715001E-2</v>
      </c>
      <c r="D23" s="27">
        <v>3.5198133573846997E-2</v>
      </c>
      <c r="E23" s="27">
        <v>6.6613936757640504E-2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2.38091503073532E-2</v>
      </c>
      <c r="D24" s="11">
        <v>8.4522671851215599E-3</v>
      </c>
      <c r="E24" s="11">
        <v>6.5232263940336696E-2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5.35641784980906E-2</v>
      </c>
      <c r="D25" s="11">
        <v>3.69478638641208E-2</v>
      </c>
      <c r="E25" s="11">
        <v>7.7055330620716997E-2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3.3885178749272001E-2</v>
      </c>
      <c r="D26" s="11">
        <v>1.69098122580753E-2</v>
      </c>
      <c r="E26" s="11">
        <v>6.6744746996357504E-2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4.1547769034081999E-2</v>
      </c>
      <c r="D27" s="27">
        <v>3.2586901543184499E-2</v>
      </c>
      <c r="E27" s="27">
        <v>5.2838145468294802E-2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5.1473792261607601E-2</v>
      </c>
      <c r="D28" s="11">
        <v>3.3738567843758803E-2</v>
      </c>
      <c r="E28" s="11">
        <v>7.7781364364240699E-2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1.46952748359992E-2</v>
      </c>
      <c r="D29" s="11">
        <v>6.1130338768195904E-3</v>
      </c>
      <c r="E29" s="11">
        <v>3.4903209083885597E-2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3.9037997171286601E-2</v>
      </c>
      <c r="D30" s="11">
        <v>2.66277156541102E-2</v>
      </c>
      <c r="E30" s="11">
        <v>5.6894213737465497E-2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1.78080408383662E-2</v>
      </c>
      <c r="D31" s="11">
        <v>6.1558516049211197E-3</v>
      </c>
      <c r="E31" s="11">
        <v>5.0397779438519301E-2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3.7193151646680397E-2</v>
      </c>
      <c r="D32" s="11">
        <v>2.3199311152838201E-2</v>
      </c>
      <c r="E32" s="11">
        <v>5.91172206171914E-2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6.8285814662266395E-2</v>
      </c>
      <c r="D33" s="27">
        <v>6.0495581412218002E-2</v>
      </c>
      <c r="E33" s="27">
        <v>7.6997008987951004E-2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3.6237560877576097E-2</v>
      </c>
      <c r="D34" s="11">
        <v>2.0944535815566701E-2</v>
      </c>
      <c r="E34" s="11">
        <v>6.1990041621384703E-2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4.9540456410638603E-2</v>
      </c>
      <c r="D35" s="11">
        <v>3.1269486437492902E-2</v>
      </c>
      <c r="E35" s="11">
        <v>7.7631739288116203E-2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4.8144611134204297E-2</v>
      </c>
      <c r="D36" s="11">
        <v>2.8732201754885101E-2</v>
      </c>
      <c r="E36" s="11">
        <v>7.9597814680229806E-2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1.4554147617800601E-2</v>
      </c>
      <c r="D37" s="11">
        <v>6.0642425889868403E-3</v>
      </c>
      <c r="E37" s="11">
        <v>3.4517104094804497E-2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5.9651968950530099E-2</v>
      </c>
      <c r="D38" s="11">
        <v>3.9238490793396703E-2</v>
      </c>
      <c r="E38" s="11">
        <v>8.9693932473859497E-2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4.2831391844692597E-2</v>
      </c>
      <c r="D39" s="11">
        <v>2.39733936808483E-2</v>
      </c>
      <c r="E39" s="11">
        <v>7.53778769197231E-2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7.9429089535799302E-2</v>
      </c>
      <c r="D40" s="11">
        <v>6.1941646869503098E-2</v>
      </c>
      <c r="E40" s="11">
        <v>0.10132035157611501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3.0174742537531399E-2</v>
      </c>
      <c r="D41" s="11">
        <v>1.3403294184527801E-2</v>
      </c>
      <c r="E41" s="11">
        <v>6.6517291138435797E-2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4.1837160337781697E-2</v>
      </c>
      <c r="D42" s="11">
        <v>2.3775968982049901E-2</v>
      </c>
      <c r="E42" s="11">
        <v>7.2598060769048206E-2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8.9599912929972603E-2</v>
      </c>
      <c r="D43" s="11">
        <v>6.9632255352287606E-2</v>
      </c>
      <c r="E43" s="11">
        <v>0.114588243340354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4.5005178245265898E-2</v>
      </c>
      <c r="D44" s="11">
        <v>3.0792982943078501E-2</v>
      </c>
      <c r="E44" s="11">
        <v>6.5334692314172702E-2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8.3843400485381595E-2</v>
      </c>
      <c r="D45" s="11">
        <v>6.7193753591294605E-2</v>
      </c>
      <c r="E45" s="11">
        <v>0.104157929072318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6.3661542096738299E-2</v>
      </c>
      <c r="D46" s="27">
        <v>5.90013966187138E-2</v>
      </c>
      <c r="E46" s="27">
        <v>6.8662905095825996E-2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3.4705841228186603E-2</v>
      </c>
      <c r="D47" s="11">
        <v>1.6149841773371299E-2</v>
      </c>
      <c r="E47" s="11">
        <v>7.3000523089427796E-2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7.4217193707018597E-2</v>
      </c>
      <c r="D48" s="11">
        <v>4.8263749107935398E-2</v>
      </c>
      <c r="E48" s="11">
        <v>0.112477525279313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6.4609572208778998E-2</v>
      </c>
      <c r="D49" s="11">
        <v>2.7328941892694001E-2</v>
      </c>
      <c r="E49" s="11">
        <v>0.145156840177047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5.48339230286983E-2</v>
      </c>
      <c r="D50" s="11">
        <v>3.3409788725673899E-2</v>
      </c>
      <c r="E50" s="11">
        <v>8.8735146009508603E-2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6.2426167543189803E-2</v>
      </c>
      <c r="D51" s="11">
        <v>4.3435105321917702E-2</v>
      </c>
      <c r="E51" s="11">
        <v>8.8948546672069001E-2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0.112078778437825</v>
      </c>
      <c r="D52" s="11">
        <v>6.8739445150181405E-2</v>
      </c>
      <c r="E52" s="11">
        <v>0.177533834309379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0.114648205909902</v>
      </c>
      <c r="D53" s="11">
        <v>7.3613499038655703E-2</v>
      </c>
      <c r="E53" s="11">
        <v>0.17425441804651801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4.1337797712499402E-2</v>
      </c>
      <c r="D54" s="11">
        <v>1.82699497498084E-2</v>
      </c>
      <c r="E54" s="11">
        <v>9.0836460806711497E-2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7.22350263361691E-2</v>
      </c>
      <c r="D55" s="11">
        <v>3.5344412803446197E-2</v>
      </c>
      <c r="E55" s="11">
        <v>0.14196358527198399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6.7253988777223397E-2</v>
      </c>
      <c r="D56" s="11">
        <v>3.83224768172237E-2</v>
      </c>
      <c r="E56" s="11">
        <v>0.115406185553216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4.8337111753397603E-2</v>
      </c>
      <c r="D57" s="11">
        <v>3.1571426211499103E-2</v>
      </c>
      <c r="E57" s="11">
        <v>7.3331868024647195E-2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9.11276858647289E-2</v>
      </c>
      <c r="D58" s="11">
        <v>6.5404629760384206E-2</v>
      </c>
      <c r="E58" s="11">
        <v>0.125607732861236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4.5633785933427803E-2</v>
      </c>
      <c r="D59" s="11">
        <v>2.44353297795625E-2</v>
      </c>
      <c r="E59" s="11">
        <v>8.3645797182713005E-2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6.2473605842207999E-2</v>
      </c>
      <c r="D60" s="11">
        <v>3.9262606516223097E-2</v>
      </c>
      <c r="E60" s="11">
        <v>9.8006547778386799E-2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5.98456073354868E-2</v>
      </c>
      <c r="D61" s="11">
        <v>3.7712567861831497E-2</v>
      </c>
      <c r="E61" s="11">
        <v>9.3703382162185794E-2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5.3484343537297099E-2</v>
      </c>
      <c r="D62" s="11">
        <v>3.6097872462843399E-2</v>
      </c>
      <c r="E62" s="11">
        <v>7.8562442605098606E-2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4.3071159433464498E-2</v>
      </c>
      <c r="D63" s="11">
        <v>2.0783744247095899E-2</v>
      </c>
      <c r="E63" s="11">
        <v>8.7131810123573405E-2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3.3898997247826197E-2</v>
      </c>
      <c r="D64" s="11">
        <v>1.9761100514171001E-2</v>
      </c>
      <c r="E64" s="11">
        <v>5.7557797752682403E-2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5.2088593621867699E-2</v>
      </c>
      <c r="D65" s="11">
        <v>3.1815223763631897E-2</v>
      </c>
      <c r="E65" s="11">
        <v>8.4157677463636796E-2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5.6784612345127397E-2</v>
      </c>
      <c r="D66" s="11">
        <v>3.8077648553647703E-2</v>
      </c>
      <c r="E66" s="11">
        <v>8.3880604047154805E-2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3.9796379881190599E-2</v>
      </c>
      <c r="D67" s="11">
        <v>2.67063481428126E-2</v>
      </c>
      <c r="E67" s="11">
        <v>5.8914082289630403E-2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6.3390590889269099E-2</v>
      </c>
      <c r="D68" s="11">
        <v>4.1173936067892498E-2</v>
      </c>
      <c r="E68" s="11">
        <v>9.6389811627260999E-2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5.1668705665861903E-2</v>
      </c>
      <c r="D69" s="11">
        <v>3.3563916257648499E-2</v>
      </c>
      <c r="E69" s="11">
        <v>7.8743726960124397E-2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5.4236073833152203E-2</v>
      </c>
      <c r="D70" s="11">
        <v>3.3037101866694001E-2</v>
      </c>
      <c r="E70" s="11">
        <v>8.7802658781874598E-2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3.3054549347615099E-2</v>
      </c>
      <c r="D71" s="11">
        <v>1.9264832843843199E-2</v>
      </c>
      <c r="E71" s="11">
        <v>5.6149787074431697E-2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6.7792375979211394E-2</v>
      </c>
      <c r="D72" s="11">
        <v>3.6381690558094301E-2</v>
      </c>
      <c r="E72" s="11">
        <v>0.122864214145862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4.6846923421339497E-2</v>
      </c>
      <c r="D73" s="11">
        <v>2.9412880314206101E-2</v>
      </c>
      <c r="E73" s="11">
        <v>7.3828685371904706E-2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6.4528915575214299E-2</v>
      </c>
      <c r="D74" s="11">
        <v>4.6789795118675599E-2</v>
      </c>
      <c r="E74" s="11">
        <v>8.8369868449819297E-2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9.3955408896195997E-2</v>
      </c>
      <c r="D75" s="11">
        <v>6.5860974091758895E-2</v>
      </c>
      <c r="E75" s="11">
        <v>0.13233636258394499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6.6189331660049103E-2</v>
      </c>
      <c r="D76" s="11">
        <v>4.71755023598237E-2</v>
      </c>
      <c r="E76" s="11">
        <v>9.2125629093789796E-2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5.2090310755617202E-2</v>
      </c>
      <c r="D77" s="11">
        <v>2.7864083275302699E-2</v>
      </c>
      <c r="E77" s="11">
        <v>9.5314670119904105E-2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7.09176519449604E-2</v>
      </c>
      <c r="D78" s="11">
        <v>5.0188022102681001E-2</v>
      </c>
      <c r="E78" s="11">
        <v>9.93141601893298E-2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9.1971293337268806E-2</v>
      </c>
      <c r="D79" s="11">
        <v>6.67397085232566E-2</v>
      </c>
      <c r="E79" s="11">
        <v>0.12545957237803601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4.5788229187384497E-2</v>
      </c>
      <c r="D80" s="11">
        <v>2.6004663977487099E-2</v>
      </c>
      <c r="E80" s="11">
        <v>7.9395667137153597E-2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4.4160194889638897E-2</v>
      </c>
      <c r="D81" s="11">
        <v>2.8980850926752399E-2</v>
      </c>
      <c r="E81" s="11">
        <v>6.67435639491466E-2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6.2223218957266298E-2</v>
      </c>
      <c r="D82" s="11">
        <v>2.9900445318174599E-2</v>
      </c>
      <c r="E82" s="11">
        <v>0.124985566581089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6.2876630473145498E-2</v>
      </c>
      <c r="D83" s="11">
        <v>4.2907039449201101E-2</v>
      </c>
      <c r="E83" s="11">
        <v>9.1254221106390504E-2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5.7171459180201098E-2</v>
      </c>
      <c r="D84" s="11">
        <v>3.8063299758374802E-2</v>
      </c>
      <c r="E84" s="11">
        <v>8.5024240244134006E-2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9.7180831100447604E-2</v>
      </c>
      <c r="D85" s="11">
        <v>7.8361436644767898E-2</v>
      </c>
      <c r="E85" s="11">
        <v>0.119931775735866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5.1413557943197102E-2</v>
      </c>
      <c r="D86" s="11">
        <v>3.0040985005950399E-2</v>
      </c>
      <c r="E86" s="11">
        <v>8.6633486488647396E-2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4.0994190196476502E-2</v>
      </c>
      <c r="D87" s="11">
        <v>1.9731463927535501E-2</v>
      </c>
      <c r="E87" s="11">
        <v>8.3224448418649205E-2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5.9927058780661902E-2</v>
      </c>
      <c r="D88" s="11">
        <v>3.9922165354771402E-2</v>
      </c>
      <c r="E88" s="11">
        <v>8.9026802432440003E-2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4.3939292196137701E-2</v>
      </c>
      <c r="D89" s="27">
        <v>3.4646693904897698E-2</v>
      </c>
      <c r="E89" s="27">
        <v>5.5580760947615097E-2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4.1606258016692099E-2</v>
      </c>
      <c r="D90" s="11">
        <v>2.0999806898329299E-2</v>
      </c>
      <c r="E90" s="11">
        <v>8.0765035573611005E-2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2.7609142446908701E-2</v>
      </c>
      <c r="D91" s="11">
        <v>1.2003459135626801E-2</v>
      </c>
      <c r="E91" s="11">
        <v>6.2225920696988998E-2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2.5131939504149901E-2</v>
      </c>
      <c r="D92" s="11">
        <v>6.9518324756251797E-3</v>
      </c>
      <c r="E92" s="11">
        <v>8.6704686626777494E-2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4.92945067628799E-2</v>
      </c>
      <c r="D93" s="11">
        <v>3.1805338691767902E-2</v>
      </c>
      <c r="E93" s="11">
        <v>7.5649229781015001E-2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6.7479729418496196E-3</v>
      </c>
      <c r="D94" s="11">
        <v>8.2630571741062401E-4</v>
      </c>
      <c r="E94" s="11">
        <v>5.2861729036721199E-2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2.5076263868383099E-2</v>
      </c>
      <c r="D95" s="11">
        <v>8.3294724074285207E-3</v>
      </c>
      <c r="E95" s="11">
        <v>7.3014205713491001E-2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4.7541663329541503E-2</v>
      </c>
      <c r="D96" s="11">
        <v>3.1629482495560302E-2</v>
      </c>
      <c r="E96" s="11">
        <v>7.0873076736648097E-2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5.1817349524439803E-2</v>
      </c>
      <c r="D97" s="11">
        <v>3.3215624562455998E-2</v>
      </c>
      <c r="E97" s="11">
        <v>7.9974823926125399E-2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3.97444612467081E-2</v>
      </c>
      <c r="D98" s="11">
        <v>2.4376556030422599E-2</v>
      </c>
      <c r="E98" s="11">
        <v>6.4163693698313998E-2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2.0706303798147599E-2</v>
      </c>
      <c r="D99" s="11">
        <v>8.9162913566692495E-3</v>
      </c>
      <c r="E99" s="11">
        <v>4.7341558535524901E-2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3.6780444654651599E-2</v>
      </c>
      <c r="D100" s="11">
        <v>1.84270659197803E-2</v>
      </c>
      <c r="E100" s="11">
        <v>7.2071608765922598E-2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3.9090092812741797E-2</v>
      </c>
      <c r="D101" s="27">
        <v>3.31141057263225E-2</v>
      </c>
      <c r="E101" s="27">
        <v>4.6093133102799E-2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2.1418374750452199E-3</v>
      </c>
      <c r="D102" s="11">
        <v>2.8468822080802498E-4</v>
      </c>
      <c r="E102" s="11">
        <v>1.59210672820033E-2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2.9662030480737699E-2</v>
      </c>
      <c r="D103" s="11">
        <v>1.66795054096485E-2</v>
      </c>
      <c r="E103" s="11">
        <v>5.22129686613058E-2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3.9248914033404601E-2</v>
      </c>
      <c r="D104" s="11">
        <v>2.8489575633935699E-2</v>
      </c>
      <c r="E104" s="11">
        <v>5.3846397595209899E-2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2.2659858972490999E-2</v>
      </c>
      <c r="D105" s="11">
        <v>1.2651622572677599E-2</v>
      </c>
      <c r="E105" s="11">
        <v>4.0262397546164397E-2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5.1660392503432302E-2</v>
      </c>
      <c r="D106" s="11">
        <v>3.2181144847840702E-2</v>
      </c>
      <c r="E106" s="11">
        <v>8.1932260977819804E-2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2.9401832382347101E-2</v>
      </c>
      <c r="D107" s="11">
        <v>1.37305341554922E-2</v>
      </c>
      <c r="E107" s="11">
        <v>6.18380559352011E-2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5.9570284794408304E-3</v>
      </c>
      <c r="D108" s="11">
        <v>1.4187384087731699E-3</v>
      </c>
      <c r="E108" s="11">
        <v>2.4654079530994501E-2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3.7032932075171797E-2</v>
      </c>
      <c r="D109" s="11">
        <v>2.16653471292075E-2</v>
      </c>
      <c r="E109" s="11">
        <v>6.2603476375634806E-2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5.4559875032901502E-2</v>
      </c>
      <c r="D110" s="11">
        <v>4.10838560906929E-2</v>
      </c>
      <c r="E110" s="11">
        <v>7.2123729049656402E-2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3.4148255289109197E-2</v>
      </c>
      <c r="D111" s="27">
        <v>2.5949354975102101E-2</v>
      </c>
      <c r="E111" s="27">
        <v>4.4818466292179497E-2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3.1760222884457401E-2</v>
      </c>
      <c r="D112" s="11">
        <v>1.44641295015508E-2</v>
      </c>
      <c r="E112" s="11">
        <v>6.8305387729057407E-2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2.72599526450376E-2</v>
      </c>
      <c r="D113" s="11">
        <v>1.6675790412586999E-2</v>
      </c>
      <c r="E113" s="11">
        <v>4.4259538197921798E-2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5.5984298461506397E-2</v>
      </c>
      <c r="D114" s="11">
        <v>3.1246062080555099E-2</v>
      </c>
      <c r="E114" s="11">
        <v>9.8320571910847698E-2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6.1711700068345102E-2</v>
      </c>
      <c r="D115" s="11">
        <v>2.6531864071959101E-2</v>
      </c>
      <c r="E115" s="11">
        <v>0.13697458191318701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6.5108147306821504E-2</v>
      </c>
      <c r="D116" s="11">
        <v>3.2913280636584101E-2</v>
      </c>
      <c r="E116" s="11">
        <v>0.124733341386293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2.37042246576388E-2</v>
      </c>
      <c r="D117" s="11">
        <v>1.0268699787246399E-2</v>
      </c>
      <c r="E117" s="11">
        <v>5.3763816260983199E-2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3.8379380265925002E-2</v>
      </c>
      <c r="D118" s="11">
        <v>2.1325015629816101E-2</v>
      </c>
      <c r="E118" s="11">
        <v>6.8123341761665498E-2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2.2957214419658301E-2</v>
      </c>
      <c r="D119" s="11">
        <v>9.8601767719487601E-3</v>
      </c>
      <c r="E119" s="11">
        <v>5.25278352863318E-2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5.10246073592149E-2</v>
      </c>
      <c r="D120" s="27">
        <v>4.3891270665796199E-2</v>
      </c>
      <c r="E120" s="27">
        <v>5.9245436522533099E-2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4.8493178238757297E-2</v>
      </c>
      <c r="D121" s="11">
        <v>2.7401285917799501E-2</v>
      </c>
      <c r="E121" s="11">
        <v>8.44113118768159E-2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5.8626423599984101E-2</v>
      </c>
      <c r="D122" s="11">
        <v>4.1657712721741597E-2</v>
      </c>
      <c r="E122" s="11">
        <v>8.1916295826680502E-2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5.3596234258405102E-2</v>
      </c>
      <c r="D123" s="11">
        <v>3.1000383851910701E-2</v>
      </c>
      <c r="E123" s="11">
        <v>9.1113326588874902E-2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2.6732220237457902E-2</v>
      </c>
      <c r="D124" s="11">
        <v>1.1710940417550801E-2</v>
      </c>
      <c r="E124" s="11">
        <v>5.9853962187665602E-2</v>
      </c>
      <c r="F124" s="15" t="s">
        <v>112</v>
      </c>
    </row>
    <row r="125" spans="1:6" x14ac:dyDescent="0.25">
      <c r="A125" s="12" t="s">
        <v>210</v>
      </c>
      <c r="B125" t="s">
        <v>215</v>
      </c>
      <c r="C125" s="8">
        <v>1.35638100746505E-2</v>
      </c>
      <c r="D125" s="11">
        <v>5.0968738084974296E-3</v>
      </c>
      <c r="E125" s="11">
        <v>3.5592848209465698E-2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7.2120185355303207E-2</v>
      </c>
      <c r="D126" s="11">
        <v>5.0041019157538801E-2</v>
      </c>
      <c r="E126" s="11">
        <v>0.102886057844258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3.7758060666826701E-2</v>
      </c>
      <c r="D127" s="11">
        <v>2.2101705429267701E-2</v>
      </c>
      <c r="E127" s="11">
        <v>6.3781663456154505E-2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4.8619355781470697E-2</v>
      </c>
      <c r="D128" s="11">
        <v>3.2790234237098502E-2</v>
      </c>
      <c r="E128" s="11">
        <v>7.1524736826061905E-2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5.5926692120763503E-2</v>
      </c>
      <c r="D129" s="11">
        <v>3.8804682968711798E-2</v>
      </c>
      <c r="E129" s="11">
        <v>7.9974951687003207E-2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3.7526434608722598E-2</v>
      </c>
      <c r="D130" s="11">
        <v>2.43518506171366E-2</v>
      </c>
      <c r="E130" s="11">
        <v>5.7409192906968901E-2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3.2564051461720298E-2</v>
      </c>
      <c r="D131" s="11">
        <v>1.9430062534758302E-2</v>
      </c>
      <c r="E131" s="11">
        <v>5.4086422685400599E-2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5.1920235693814397E-2</v>
      </c>
      <c r="D132" s="27">
        <v>4.1952561908168401E-2</v>
      </c>
      <c r="E132" s="27">
        <v>6.4097720947555906E-2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3.9547701835910803E-2</v>
      </c>
      <c r="D133" s="11">
        <v>1.7262855336371799E-2</v>
      </c>
      <c r="E133" s="11">
        <v>8.8023621448143297E-2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3.4881973135918898E-2</v>
      </c>
      <c r="D134" s="11">
        <v>1.38661895892827E-2</v>
      </c>
      <c r="E134" s="11">
        <v>8.5003960509126203E-2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2.9904225201256799E-2</v>
      </c>
      <c r="D135" s="11">
        <v>1.12045607500053E-2</v>
      </c>
      <c r="E135" s="11">
        <v>7.7370407160940402E-2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9.9401862086895804E-2</v>
      </c>
      <c r="D136" s="11">
        <v>5.6265126565150599E-2</v>
      </c>
      <c r="E136" s="11">
        <v>0.16966459043770299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2.70820059558874E-2</v>
      </c>
      <c r="D137" s="11">
        <v>1.01871220282037E-2</v>
      </c>
      <c r="E137" s="11">
        <v>7.0014344690226896E-2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4.9326964060130297E-2</v>
      </c>
      <c r="D138" s="11">
        <v>2.6776175276154401E-2</v>
      </c>
      <c r="E138" s="11">
        <v>8.9130580040707397E-2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7.4626800031214399E-2</v>
      </c>
      <c r="D139" s="11">
        <v>3.5923093664959903E-2</v>
      </c>
      <c r="E139" s="11">
        <v>0.14860250233990299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2.5908312779013801E-2</v>
      </c>
      <c r="D140" s="11">
        <v>7.7417771621536404E-3</v>
      </c>
      <c r="E140" s="11">
        <v>8.3132213282065201E-2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6.0981802866338003E-2</v>
      </c>
      <c r="D141" s="11">
        <v>4.4103736418023502E-2</v>
      </c>
      <c r="E141" s="11">
        <v>8.3753013415145405E-2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2.2096278681941198E-2</v>
      </c>
      <c r="D142" s="11">
        <v>8.3590284495738097E-3</v>
      </c>
      <c r="E142" s="11">
        <v>5.7109207479055499E-2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6.4376535194150999E-2</v>
      </c>
      <c r="D143" s="11">
        <v>3.2638467413657703E-2</v>
      </c>
      <c r="E143" s="11">
        <v>0.12305130640801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1.1531487485638999E-2</v>
      </c>
      <c r="D144" s="11">
        <v>3.5671098658053898E-3</v>
      </c>
      <c r="E144" s="11">
        <v>3.6624536285540799E-2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8.0390486364912597E-2</v>
      </c>
      <c r="D145" s="27">
        <v>6.4368730563398605E-2</v>
      </c>
      <c r="E145" s="27">
        <v>9.9974035535158601E-2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5.9129992216961302E-2</v>
      </c>
      <c r="D146" s="11">
        <v>3.89253729304639E-2</v>
      </c>
      <c r="E146" s="11">
        <v>8.8852455262536004E-2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4.1290157387402597E-2</v>
      </c>
      <c r="D147" s="11">
        <v>1.75530606464002E-2</v>
      </c>
      <c r="E147" s="11">
        <v>9.4053999336723204E-2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3.20957172419312E-2</v>
      </c>
      <c r="D148" s="11">
        <v>1.31510063138354E-2</v>
      </c>
      <c r="E148" s="11">
        <v>7.6223352009640394E-2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5.78662576950877E-2</v>
      </c>
      <c r="D149" s="11">
        <v>3.0748924236358201E-2</v>
      </c>
      <c r="E149" s="11">
        <v>0.106276057471308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9.1179152995584004E-2</v>
      </c>
      <c r="D150" s="11">
        <v>6.89634652244146E-2</v>
      </c>
      <c r="E150" s="11">
        <v>0.119631776618337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3.3523638448703798E-2</v>
      </c>
      <c r="D151" s="27">
        <v>2.5745970392617699E-2</v>
      </c>
      <c r="E151" s="27">
        <v>4.3545864625431398E-2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1.29421024116724E-2</v>
      </c>
      <c r="D152" s="11">
        <v>4.8286580199281698E-3</v>
      </c>
      <c r="E152" s="11">
        <v>3.4219545221222301E-2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1.3716121427134799E-2</v>
      </c>
      <c r="D153" s="11">
        <v>4.3395100330728201E-3</v>
      </c>
      <c r="E153" s="11">
        <v>4.2488682678564399E-2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4.41534092751181E-2</v>
      </c>
      <c r="D154" s="11">
        <v>2.6425165149130601E-2</v>
      </c>
      <c r="E154" s="11">
        <v>7.2884871478813507E-2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2.5778333307763301E-2</v>
      </c>
      <c r="D155" s="11">
        <v>1.5685770672993999E-2</v>
      </c>
      <c r="E155" s="11">
        <v>4.2087009339214401E-2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4.0275257146696199E-2</v>
      </c>
      <c r="D156" s="11">
        <v>2.6147176819095199E-2</v>
      </c>
      <c r="E156" s="11">
        <v>6.1554637368332797E-2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3.9575619031212997E-2</v>
      </c>
      <c r="D157" s="11">
        <v>2.1141305832320101E-2</v>
      </c>
      <c r="E157" s="11">
        <v>7.2886979777898195E-2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2.0269767844877801E-2</v>
      </c>
      <c r="D158" s="11">
        <v>6.0974209805214003E-3</v>
      </c>
      <c r="E158" s="11">
        <v>6.5221513923280697E-2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2.6437683305186001E-2</v>
      </c>
      <c r="D159" s="27">
        <v>1.6671062491001799E-2</v>
      </c>
      <c r="E159" s="27">
        <v>4.1683464050273497E-2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2.7844175138013801E-2</v>
      </c>
      <c r="D160" s="11">
        <v>9.5582201082353609E-3</v>
      </c>
      <c r="E160" s="11">
        <v>7.83459928352985E-2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2.6700563256850701E-2</v>
      </c>
      <c r="D161" s="11">
        <v>1.59939694164727E-2</v>
      </c>
      <c r="E161" s="11">
        <v>4.4251989773501102E-2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7.6088797824823704E-3</v>
      </c>
      <c r="D162" s="27">
        <v>4.2045784200776502E-3</v>
      </c>
      <c r="E162" s="27">
        <v>1.37315173153147E-2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1.28110267357415E-2</v>
      </c>
      <c r="D163" s="11">
        <v>5.3784258663132304E-3</v>
      </c>
      <c r="E163" s="11">
        <v>3.02030489379202E-2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6.6671037321621397E-3</v>
      </c>
      <c r="D164" s="10">
        <v>3.2017781619386601E-3</v>
      </c>
      <c r="E164" s="10">
        <v>1.38309550764141E-2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34" workbookViewId="0">
      <selection activeCell="F171" sqref="F171"/>
    </sheetView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75</v>
      </c>
    </row>
    <row r="3" spans="1:6" x14ac:dyDescent="0.25">
      <c r="A3" s="1" t="s">
        <v>325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0.14405996637648499</v>
      </c>
      <c r="D12" s="23">
        <v>0.138787772894817</v>
      </c>
      <c r="E12" s="23">
        <v>0.14949767096156899</v>
      </c>
      <c r="F12" s="25">
        <v>4</v>
      </c>
    </row>
    <row r="13" spans="1:6" x14ac:dyDescent="0.25">
      <c r="A13" s="28" t="s">
        <v>105</v>
      </c>
      <c r="B13" s="30" t="s">
        <v>106</v>
      </c>
      <c r="C13" s="26">
        <v>0.35411819280101398</v>
      </c>
      <c r="D13" s="27">
        <v>0.32029484395352997</v>
      </c>
      <c r="E13" s="27">
        <v>0.389466709487301</v>
      </c>
      <c r="F13" s="29">
        <v>4</v>
      </c>
    </row>
    <row r="14" spans="1:6" x14ac:dyDescent="0.25">
      <c r="A14" s="12" t="s">
        <v>105</v>
      </c>
      <c r="B14" t="s">
        <v>107</v>
      </c>
      <c r="C14" s="8">
        <v>0.35294235057253698</v>
      </c>
      <c r="D14" s="11">
        <v>0.31920225764165899</v>
      </c>
      <c r="E14" s="11">
        <v>0.38821514288354397</v>
      </c>
      <c r="F14" s="15">
        <v>4</v>
      </c>
    </row>
    <row r="15" spans="1:6" x14ac:dyDescent="0.25">
      <c r="A15" s="28" t="s">
        <v>108</v>
      </c>
      <c r="B15" s="30" t="s">
        <v>106</v>
      </c>
      <c r="C15" s="26">
        <v>0.27802288935195402</v>
      </c>
      <c r="D15" s="27">
        <v>0.24930209476154699</v>
      </c>
      <c r="E15" s="27">
        <v>0.3086918679392</v>
      </c>
      <c r="F15" s="29">
        <v>4</v>
      </c>
    </row>
    <row r="16" spans="1:6" x14ac:dyDescent="0.25">
      <c r="A16" s="12" t="s">
        <v>108</v>
      </c>
      <c r="B16" t="s">
        <v>109</v>
      </c>
      <c r="C16" s="8">
        <v>0.29816991358205103</v>
      </c>
      <c r="D16" s="11">
        <v>0.25053784003651802</v>
      </c>
      <c r="E16" s="11">
        <v>0.350621195385171</v>
      </c>
      <c r="F16" s="15">
        <v>4</v>
      </c>
    </row>
    <row r="17" spans="1:6" x14ac:dyDescent="0.25">
      <c r="A17" s="12" t="s">
        <v>108</v>
      </c>
      <c r="B17" t="s">
        <v>110</v>
      </c>
      <c r="C17" s="8">
        <v>0.27253312179407402</v>
      </c>
      <c r="D17" s="11">
        <v>0.23576043068836899</v>
      </c>
      <c r="E17" s="11">
        <v>0.312694655097221</v>
      </c>
      <c r="F17" s="15">
        <v>4</v>
      </c>
    </row>
    <row r="18" spans="1:6" x14ac:dyDescent="0.25">
      <c r="A18" s="12" t="s">
        <v>108</v>
      </c>
      <c r="B18" t="s">
        <v>111</v>
      </c>
      <c r="C18" s="8">
        <v>0.134931200898051</v>
      </c>
      <c r="D18" s="11">
        <v>6.9173541817417195E-2</v>
      </c>
      <c r="E18" s="11">
        <v>0.24663624641092899</v>
      </c>
      <c r="F18" s="15" t="s">
        <v>345</v>
      </c>
    </row>
    <row r="19" spans="1:6" x14ac:dyDescent="0.25">
      <c r="A19" s="28" t="s">
        <v>113</v>
      </c>
      <c r="B19" s="30" t="s">
        <v>106</v>
      </c>
      <c r="C19" s="26">
        <v>0.11448388203252501</v>
      </c>
      <c r="D19" s="27">
        <v>9.3229788336226901E-2</v>
      </c>
      <c r="E19" s="27">
        <v>0.13983615790939299</v>
      </c>
      <c r="F19" s="29">
        <v>4</v>
      </c>
    </row>
    <row r="20" spans="1:6" x14ac:dyDescent="0.25">
      <c r="A20" s="12" t="s">
        <v>113</v>
      </c>
      <c r="B20" t="s">
        <v>113</v>
      </c>
      <c r="C20" s="8">
        <v>9.6269417427591902E-2</v>
      </c>
      <c r="D20" s="11">
        <v>7.1752833700310797E-2</v>
      </c>
      <c r="E20" s="11">
        <v>0.12800766389922599</v>
      </c>
      <c r="F20" s="15">
        <v>4</v>
      </c>
    </row>
    <row r="21" spans="1:6" x14ac:dyDescent="0.25">
      <c r="A21" s="12" t="s">
        <v>113</v>
      </c>
      <c r="B21" t="s">
        <v>114</v>
      </c>
      <c r="C21" s="8">
        <v>0.15256796781165499</v>
      </c>
      <c r="D21" s="11">
        <v>0.113640716047479</v>
      </c>
      <c r="E21" s="11">
        <v>0.201793831808362</v>
      </c>
      <c r="F21" s="15">
        <v>4</v>
      </c>
    </row>
    <row r="22" spans="1:6" x14ac:dyDescent="0.25">
      <c r="A22" s="12" t="s">
        <v>113</v>
      </c>
      <c r="B22" t="s">
        <v>115</v>
      </c>
      <c r="C22" s="8">
        <v>8.8469654677993295E-2</v>
      </c>
      <c r="D22" s="11">
        <v>4.75155572025752E-2</v>
      </c>
      <c r="E22" s="11">
        <v>0.15883606225549801</v>
      </c>
      <c r="F22" s="15" t="s">
        <v>345</v>
      </c>
    </row>
    <row r="23" spans="1:6" x14ac:dyDescent="0.25">
      <c r="A23" s="28" t="s">
        <v>116</v>
      </c>
      <c r="B23" s="30" t="s">
        <v>106</v>
      </c>
      <c r="C23" s="26">
        <v>8.3691300869988897E-2</v>
      </c>
      <c r="D23" s="27">
        <v>6.1080924527232801E-2</v>
      </c>
      <c r="E23" s="27">
        <v>0.113658208218346</v>
      </c>
      <c r="F23" s="29">
        <v>4</v>
      </c>
    </row>
    <row r="24" spans="1:6" x14ac:dyDescent="0.25">
      <c r="A24" s="12" t="s">
        <v>116</v>
      </c>
      <c r="B24" t="s">
        <v>117</v>
      </c>
      <c r="C24" s="8">
        <v>5.8922578756941499E-2</v>
      </c>
      <c r="D24" s="11">
        <v>2.5657100388600401E-2</v>
      </c>
      <c r="E24" s="11">
        <v>0.12958205705001799</v>
      </c>
      <c r="F24" s="15" t="s">
        <v>345</v>
      </c>
    </row>
    <row r="25" spans="1:6" x14ac:dyDescent="0.25">
      <c r="A25" s="12" t="s">
        <v>116</v>
      </c>
      <c r="B25" t="s">
        <v>118</v>
      </c>
      <c r="C25" s="8">
        <v>7.7067308572403098E-2</v>
      </c>
      <c r="D25" s="11">
        <v>5.1634300335558901E-2</v>
      </c>
      <c r="E25" s="11">
        <v>0.11352797746928101</v>
      </c>
      <c r="F25" s="15">
        <v>4</v>
      </c>
    </row>
    <row r="26" spans="1:6" x14ac:dyDescent="0.25">
      <c r="A26" s="12" t="s">
        <v>116</v>
      </c>
      <c r="B26" t="s">
        <v>119</v>
      </c>
      <c r="C26" s="8">
        <v>0.117355867253368</v>
      </c>
      <c r="D26" s="11">
        <v>6.7445381929299095E-2</v>
      </c>
      <c r="E26" s="11">
        <v>0.19642138411482599</v>
      </c>
      <c r="F26" s="15" t="s">
        <v>345</v>
      </c>
    </row>
    <row r="27" spans="1:6" x14ac:dyDescent="0.25">
      <c r="A27" s="28" t="s">
        <v>120</v>
      </c>
      <c r="B27" s="30" t="s">
        <v>106</v>
      </c>
      <c r="C27" s="26">
        <v>0.102523115388129</v>
      </c>
      <c r="D27" s="27">
        <v>8.4130676503782101E-2</v>
      </c>
      <c r="E27" s="27">
        <v>0.124390356789142</v>
      </c>
      <c r="F27" s="29">
        <v>4</v>
      </c>
    </row>
    <row r="28" spans="1:6" x14ac:dyDescent="0.25">
      <c r="A28" s="12" t="s">
        <v>120</v>
      </c>
      <c r="B28" t="s">
        <v>120</v>
      </c>
      <c r="C28" s="8">
        <v>8.8178886267685302E-2</v>
      </c>
      <c r="D28" s="11">
        <v>5.7883901207613199E-2</v>
      </c>
      <c r="E28" s="11">
        <v>0.132106185942093</v>
      </c>
      <c r="F28" s="15">
        <v>4</v>
      </c>
    </row>
    <row r="29" spans="1:6" x14ac:dyDescent="0.25">
      <c r="A29" s="12" t="s">
        <v>120</v>
      </c>
      <c r="B29" t="s">
        <v>121</v>
      </c>
      <c r="C29" s="8">
        <v>4.1499760265429203E-2</v>
      </c>
      <c r="D29" s="11">
        <v>1.7152886576615602E-2</v>
      </c>
      <c r="E29" s="11">
        <v>9.6994250256721107E-2</v>
      </c>
      <c r="F29" s="15" t="s">
        <v>345</v>
      </c>
    </row>
    <row r="30" spans="1:6" x14ac:dyDescent="0.25">
      <c r="A30" s="12" t="s">
        <v>120</v>
      </c>
      <c r="B30" t="s">
        <v>122</v>
      </c>
      <c r="C30" s="8">
        <v>0.112296126168452</v>
      </c>
      <c r="D30" s="11">
        <v>8.27756505650553E-2</v>
      </c>
      <c r="E30" s="11">
        <v>0.15061578154875199</v>
      </c>
      <c r="F30" s="15">
        <v>4</v>
      </c>
    </row>
    <row r="31" spans="1:6" x14ac:dyDescent="0.25">
      <c r="A31" s="12" t="s">
        <v>120</v>
      </c>
      <c r="B31" t="s">
        <v>123</v>
      </c>
      <c r="C31" s="8">
        <v>0.11520521162248799</v>
      </c>
      <c r="D31" s="11">
        <v>6.5796667885974006E-2</v>
      </c>
      <c r="E31" s="11">
        <v>0.19401078843210701</v>
      </c>
      <c r="F31" s="15" t="s">
        <v>345</v>
      </c>
    </row>
    <row r="32" spans="1:6" x14ac:dyDescent="0.25">
      <c r="A32" s="12" t="s">
        <v>120</v>
      </c>
      <c r="B32" t="s">
        <v>124</v>
      </c>
      <c r="C32" s="8">
        <v>0.113202176784887</v>
      </c>
      <c r="D32" s="11">
        <v>7.7356610902940701E-2</v>
      </c>
      <c r="E32" s="11">
        <v>0.16272832631728601</v>
      </c>
      <c r="F32" s="15">
        <v>4</v>
      </c>
    </row>
    <row r="33" spans="1:6" x14ac:dyDescent="0.25">
      <c r="A33" s="28" t="s">
        <v>125</v>
      </c>
      <c r="B33" s="30" t="s">
        <v>106</v>
      </c>
      <c r="C33" s="26">
        <v>0.115191247892399</v>
      </c>
      <c r="D33" s="27">
        <v>0.10183711931325599</v>
      </c>
      <c r="E33" s="27">
        <v>0.13004298709339401</v>
      </c>
      <c r="F33" s="29">
        <v>4</v>
      </c>
    </row>
    <row r="34" spans="1:6" x14ac:dyDescent="0.25">
      <c r="A34" s="12" t="s">
        <v>125</v>
      </c>
      <c r="B34" t="s">
        <v>126</v>
      </c>
      <c r="C34" s="8">
        <v>6.3064067954607603E-2</v>
      </c>
      <c r="D34" s="11">
        <v>2.9647697441977001E-2</v>
      </c>
      <c r="E34" s="11">
        <v>0.12913228474726701</v>
      </c>
      <c r="F34" s="15" t="s">
        <v>345</v>
      </c>
    </row>
    <row r="35" spans="1:6" x14ac:dyDescent="0.25">
      <c r="A35" s="12" t="s">
        <v>125</v>
      </c>
      <c r="B35" t="s">
        <v>127</v>
      </c>
      <c r="C35" s="8">
        <v>9.4350302501774605E-2</v>
      </c>
      <c r="D35" s="11">
        <v>6.4563559450610195E-2</v>
      </c>
      <c r="E35" s="11">
        <v>0.13588309256557701</v>
      </c>
      <c r="F35" s="15">
        <v>4</v>
      </c>
    </row>
    <row r="36" spans="1:6" x14ac:dyDescent="0.25">
      <c r="A36" s="12" t="s">
        <v>125</v>
      </c>
      <c r="B36" t="s">
        <v>128</v>
      </c>
      <c r="C36" s="8">
        <v>6.8544962462093698E-2</v>
      </c>
      <c r="D36" s="11">
        <v>3.7726531900496199E-2</v>
      </c>
      <c r="E36" s="11">
        <v>0.12136351726236699</v>
      </c>
      <c r="F36" s="15" t="s">
        <v>345</v>
      </c>
    </row>
    <row r="37" spans="1:6" x14ac:dyDescent="0.25">
      <c r="A37" s="12" t="s">
        <v>125</v>
      </c>
      <c r="B37" t="s">
        <v>129</v>
      </c>
      <c r="C37" s="8">
        <v>5.5959619951848102E-2</v>
      </c>
      <c r="D37" s="11">
        <v>2.56265837672917E-2</v>
      </c>
      <c r="E37" s="11">
        <v>0.11785381426852599</v>
      </c>
      <c r="F37" s="15" t="s">
        <v>345</v>
      </c>
    </row>
    <row r="38" spans="1:6" x14ac:dyDescent="0.25">
      <c r="A38" s="12" t="s">
        <v>125</v>
      </c>
      <c r="B38" t="s">
        <v>130</v>
      </c>
      <c r="C38" s="8">
        <v>9.5265603991304501E-2</v>
      </c>
      <c r="D38" s="11">
        <v>6.2120248118995899E-2</v>
      </c>
      <c r="E38" s="11">
        <v>0.14339234770451201</v>
      </c>
      <c r="F38" s="15">
        <v>4</v>
      </c>
    </row>
    <row r="39" spans="1:6" x14ac:dyDescent="0.25">
      <c r="A39" s="12" t="s">
        <v>125</v>
      </c>
      <c r="B39" t="s">
        <v>131</v>
      </c>
      <c r="C39" s="8">
        <v>0.106760804817985</v>
      </c>
      <c r="D39" s="11">
        <v>6.3396352511945905E-2</v>
      </c>
      <c r="E39" s="11">
        <v>0.17426838980127199</v>
      </c>
      <c r="F39" s="15" t="s">
        <v>345</v>
      </c>
    </row>
    <row r="40" spans="1:6" x14ac:dyDescent="0.25">
      <c r="A40" s="12" t="s">
        <v>125</v>
      </c>
      <c r="B40" t="s">
        <v>132</v>
      </c>
      <c r="C40" s="8">
        <v>0.106234849096517</v>
      </c>
      <c r="D40" s="11">
        <v>7.7021732338409699E-2</v>
      </c>
      <c r="E40" s="11">
        <v>0.144789877990877</v>
      </c>
      <c r="F40" s="15">
        <v>4</v>
      </c>
    </row>
    <row r="41" spans="1:6" x14ac:dyDescent="0.25">
      <c r="A41" s="12" t="s">
        <v>125</v>
      </c>
      <c r="B41" t="s">
        <v>133</v>
      </c>
      <c r="C41" s="8">
        <v>0.103062879610753</v>
      </c>
      <c r="D41" s="11">
        <v>6.2831012339125705E-2</v>
      </c>
      <c r="E41" s="11">
        <v>0.16453321675367399</v>
      </c>
      <c r="F41" s="15" t="s">
        <v>345</v>
      </c>
    </row>
    <row r="42" spans="1:6" x14ac:dyDescent="0.25">
      <c r="A42" s="12" t="s">
        <v>125</v>
      </c>
      <c r="B42" t="s">
        <v>134</v>
      </c>
      <c r="C42" s="8">
        <v>0.106806826684453</v>
      </c>
      <c r="D42" s="11">
        <v>7.1731724398840693E-2</v>
      </c>
      <c r="E42" s="11">
        <v>0.15614779641666299</v>
      </c>
      <c r="F42" s="15">
        <v>4</v>
      </c>
    </row>
    <row r="43" spans="1:6" x14ac:dyDescent="0.25">
      <c r="A43" s="12" t="s">
        <v>125</v>
      </c>
      <c r="B43" t="s">
        <v>125</v>
      </c>
      <c r="C43" s="8">
        <v>0.152049310974884</v>
      </c>
      <c r="D43" s="11">
        <v>0.111175492379395</v>
      </c>
      <c r="E43" s="11">
        <v>0.20449308866528701</v>
      </c>
      <c r="F43" s="15">
        <v>4</v>
      </c>
    </row>
    <row r="44" spans="1:6" x14ac:dyDescent="0.25">
      <c r="A44" s="12" t="s">
        <v>125</v>
      </c>
      <c r="B44" t="s">
        <v>135</v>
      </c>
      <c r="C44" s="8">
        <v>0.103155228863743</v>
      </c>
      <c r="D44" s="11">
        <v>7.2006401208347504E-2</v>
      </c>
      <c r="E44" s="11">
        <v>0.14566350797717001</v>
      </c>
      <c r="F44" s="15">
        <v>4</v>
      </c>
    </row>
    <row r="45" spans="1:6" x14ac:dyDescent="0.25">
      <c r="A45" s="12" t="s">
        <v>125</v>
      </c>
      <c r="B45" t="s">
        <v>136</v>
      </c>
      <c r="C45" s="8">
        <v>0.125525423093067</v>
      </c>
      <c r="D45" s="11">
        <v>9.7760692428153606E-2</v>
      </c>
      <c r="E45" s="11">
        <v>0.15977909886088801</v>
      </c>
      <c r="F45" s="15">
        <v>4</v>
      </c>
    </row>
    <row r="46" spans="1:6" x14ac:dyDescent="0.25">
      <c r="A46" s="28" t="s">
        <v>137</v>
      </c>
      <c r="B46" s="30" t="s">
        <v>106</v>
      </c>
      <c r="C46" s="26">
        <v>0.180556849759961</v>
      </c>
      <c r="D46" s="27">
        <v>0.17086366514606699</v>
      </c>
      <c r="E46" s="27">
        <v>0.19067347540804799</v>
      </c>
      <c r="F46" s="29">
        <v>4</v>
      </c>
    </row>
    <row r="47" spans="1:6" x14ac:dyDescent="0.25">
      <c r="A47" s="12" t="s">
        <v>137</v>
      </c>
      <c r="B47" t="s">
        <v>138</v>
      </c>
      <c r="C47" s="8">
        <v>7.04076740656151E-2</v>
      </c>
      <c r="D47" s="11">
        <v>3.6438743272206503E-2</v>
      </c>
      <c r="E47" s="11">
        <v>0.13171445667514101</v>
      </c>
      <c r="F47" s="15" t="s">
        <v>345</v>
      </c>
    </row>
    <row r="48" spans="1:6" x14ac:dyDescent="0.25">
      <c r="A48" s="12" t="s">
        <v>137</v>
      </c>
      <c r="B48" t="s">
        <v>139</v>
      </c>
      <c r="C48" s="8">
        <v>0.21444901568129801</v>
      </c>
      <c r="D48" s="11">
        <v>0.159210743135274</v>
      </c>
      <c r="E48" s="11">
        <v>0.28241487705717</v>
      </c>
      <c r="F48" s="15">
        <v>4</v>
      </c>
    </row>
    <row r="49" spans="1:6" x14ac:dyDescent="0.25">
      <c r="A49" s="12" t="s">
        <v>137</v>
      </c>
      <c r="B49" t="s">
        <v>140</v>
      </c>
      <c r="C49" s="8">
        <v>0.182584517708929</v>
      </c>
      <c r="D49" s="11">
        <v>8.3934901028018899E-2</v>
      </c>
      <c r="E49" s="11">
        <v>0.352556017837105</v>
      </c>
      <c r="F49" s="15" t="s">
        <v>345</v>
      </c>
    </row>
    <row r="50" spans="1:6" x14ac:dyDescent="0.25">
      <c r="A50" s="12" t="s">
        <v>137</v>
      </c>
      <c r="B50" t="s">
        <v>141</v>
      </c>
      <c r="C50" s="8">
        <v>0.137012785613084</v>
      </c>
      <c r="D50" s="11">
        <v>8.4445200461624695E-2</v>
      </c>
      <c r="E50" s="11">
        <v>0.21463260987247901</v>
      </c>
      <c r="F50" s="15" t="s">
        <v>345</v>
      </c>
    </row>
    <row r="51" spans="1:6" x14ac:dyDescent="0.25">
      <c r="A51" s="12" t="s">
        <v>137</v>
      </c>
      <c r="B51" t="s">
        <v>142</v>
      </c>
      <c r="C51" s="8">
        <v>0.170436112600937</v>
      </c>
      <c r="D51" s="11">
        <v>0.13216595970540199</v>
      </c>
      <c r="E51" s="11">
        <v>0.217016690255984</v>
      </c>
      <c r="F51" s="15">
        <v>4</v>
      </c>
    </row>
    <row r="52" spans="1:6" x14ac:dyDescent="0.25">
      <c r="A52" s="12" t="s">
        <v>137</v>
      </c>
      <c r="B52" t="s">
        <v>143</v>
      </c>
      <c r="C52" s="8">
        <v>0.22647522509176801</v>
      </c>
      <c r="D52" s="11">
        <v>0.15288313385719801</v>
      </c>
      <c r="E52" s="11">
        <v>0.32202539552783199</v>
      </c>
      <c r="F52" s="15" t="s">
        <v>345</v>
      </c>
    </row>
    <row r="53" spans="1:6" x14ac:dyDescent="0.25">
      <c r="A53" s="12" t="s">
        <v>137</v>
      </c>
      <c r="B53" t="s">
        <v>144</v>
      </c>
      <c r="C53" s="8">
        <v>0.18178281922253101</v>
      </c>
      <c r="D53" s="11">
        <v>0.118702221275202</v>
      </c>
      <c r="E53" s="11">
        <v>0.26818460822058499</v>
      </c>
      <c r="F53" s="15" t="s">
        <v>345</v>
      </c>
    </row>
    <row r="54" spans="1:6" x14ac:dyDescent="0.25">
      <c r="A54" s="12" t="s">
        <v>137</v>
      </c>
      <c r="B54" t="s">
        <v>145</v>
      </c>
      <c r="C54" s="8">
        <v>0.159661892483833</v>
      </c>
      <c r="D54" s="11">
        <v>8.5960001870327193E-2</v>
      </c>
      <c r="E54" s="11">
        <v>0.27737909854954701</v>
      </c>
      <c r="F54" s="15" t="s">
        <v>345</v>
      </c>
    </row>
    <row r="55" spans="1:6" x14ac:dyDescent="0.25">
      <c r="A55" s="12" t="s">
        <v>137</v>
      </c>
      <c r="B55" t="s">
        <v>146</v>
      </c>
      <c r="C55" s="8">
        <v>0.236241820322381</v>
      </c>
      <c r="D55" s="11">
        <v>0.14724892889243801</v>
      </c>
      <c r="E55" s="11">
        <v>0.35653220056777402</v>
      </c>
      <c r="F55" s="15" t="s">
        <v>345</v>
      </c>
    </row>
    <row r="56" spans="1:6" x14ac:dyDescent="0.25">
      <c r="A56" s="12" t="s">
        <v>137</v>
      </c>
      <c r="B56" t="s">
        <v>147</v>
      </c>
      <c r="C56" s="8">
        <v>0.18815165416031801</v>
      </c>
      <c r="D56" s="11">
        <v>0.12633474732401101</v>
      </c>
      <c r="E56" s="11">
        <v>0.27083933600528698</v>
      </c>
      <c r="F56" s="15">
        <v>4</v>
      </c>
    </row>
    <row r="57" spans="1:6" x14ac:dyDescent="0.25">
      <c r="A57" s="12" t="s">
        <v>137</v>
      </c>
      <c r="B57" t="s">
        <v>148</v>
      </c>
      <c r="C57" s="8">
        <v>0.19536277829854801</v>
      </c>
      <c r="D57" s="11">
        <v>0.15494745113112601</v>
      </c>
      <c r="E57" s="11">
        <v>0.24328487186990699</v>
      </c>
      <c r="F57" s="15">
        <v>4</v>
      </c>
    </row>
    <row r="58" spans="1:6" x14ac:dyDescent="0.25">
      <c r="A58" s="12" t="s">
        <v>137</v>
      </c>
      <c r="B58" t="s">
        <v>149</v>
      </c>
      <c r="C58" s="8">
        <v>0.13588385128042099</v>
      </c>
      <c r="D58" s="11">
        <v>8.9256251798327704E-2</v>
      </c>
      <c r="E58" s="11">
        <v>0.20148105998787</v>
      </c>
      <c r="F58" s="15">
        <v>4</v>
      </c>
    </row>
    <row r="59" spans="1:6" x14ac:dyDescent="0.25">
      <c r="A59" s="12" t="s">
        <v>137</v>
      </c>
      <c r="B59" t="s">
        <v>150</v>
      </c>
      <c r="C59" s="8">
        <v>0.25677895627404601</v>
      </c>
      <c r="D59" s="11">
        <v>0.17889346575297399</v>
      </c>
      <c r="E59" s="11">
        <v>0.35395637487229897</v>
      </c>
      <c r="F59" s="15">
        <v>4</v>
      </c>
    </row>
    <row r="60" spans="1:6" x14ac:dyDescent="0.25">
      <c r="A60" s="12" t="s">
        <v>137</v>
      </c>
      <c r="B60" t="s">
        <v>151</v>
      </c>
      <c r="C60" s="8">
        <v>0.190358835783182</v>
      </c>
      <c r="D60" s="11">
        <v>0.13594339514176401</v>
      </c>
      <c r="E60" s="11">
        <v>0.26000149414471002</v>
      </c>
      <c r="F60" s="15">
        <v>4</v>
      </c>
    </row>
    <row r="61" spans="1:6" x14ac:dyDescent="0.25">
      <c r="A61" s="12" t="s">
        <v>137</v>
      </c>
      <c r="B61" t="s">
        <v>152</v>
      </c>
      <c r="C61" s="8">
        <v>0.125005582932527</v>
      </c>
      <c r="D61" s="11">
        <v>8.7272145604045906E-2</v>
      </c>
      <c r="E61" s="11">
        <v>0.175909339758514</v>
      </c>
      <c r="F61" s="15">
        <v>4</v>
      </c>
    </row>
    <row r="62" spans="1:6" x14ac:dyDescent="0.25">
      <c r="A62" s="12" t="s">
        <v>137</v>
      </c>
      <c r="B62" t="s">
        <v>153</v>
      </c>
      <c r="C62" s="8">
        <v>0.11960043128936899</v>
      </c>
      <c r="D62" s="11">
        <v>8.5764605610273603E-2</v>
      </c>
      <c r="E62" s="11">
        <v>0.16438494516679</v>
      </c>
      <c r="F62" s="15">
        <v>4</v>
      </c>
    </row>
    <row r="63" spans="1:6" x14ac:dyDescent="0.25">
      <c r="A63" s="12" t="s">
        <v>137</v>
      </c>
      <c r="B63" t="s">
        <v>154</v>
      </c>
      <c r="C63" s="8">
        <v>0.165108875789471</v>
      </c>
      <c r="D63" s="11">
        <v>0.11145703986272699</v>
      </c>
      <c r="E63" s="11">
        <v>0.23767864551842499</v>
      </c>
      <c r="F63" s="15">
        <v>4</v>
      </c>
    </row>
    <row r="64" spans="1:6" x14ac:dyDescent="0.25">
      <c r="A64" s="12" t="s">
        <v>137</v>
      </c>
      <c r="B64" t="s">
        <v>155</v>
      </c>
      <c r="C64" s="8">
        <v>0.119969724801317</v>
      </c>
      <c r="D64" s="11">
        <v>6.54848873807857E-2</v>
      </c>
      <c r="E64" s="11">
        <v>0.20961869090122401</v>
      </c>
      <c r="F64" s="15" t="s">
        <v>345</v>
      </c>
    </row>
    <row r="65" spans="1:6" x14ac:dyDescent="0.25">
      <c r="A65" s="12" t="s">
        <v>137</v>
      </c>
      <c r="B65" t="s">
        <v>156</v>
      </c>
      <c r="C65" s="8">
        <v>0.12100829927012299</v>
      </c>
      <c r="D65" s="11">
        <v>7.7913474181863396E-2</v>
      </c>
      <c r="E65" s="11">
        <v>0.18320349056923599</v>
      </c>
      <c r="F65" s="15">
        <v>4</v>
      </c>
    </row>
    <row r="66" spans="1:6" x14ac:dyDescent="0.25">
      <c r="A66" s="12" t="s">
        <v>137</v>
      </c>
      <c r="B66" t="s">
        <v>157</v>
      </c>
      <c r="C66" s="8">
        <v>0.22056940558448401</v>
      </c>
      <c r="D66" s="11">
        <v>0.16491233967647501</v>
      </c>
      <c r="E66" s="11">
        <v>0.28852063051661703</v>
      </c>
      <c r="F66" s="15">
        <v>4</v>
      </c>
    </row>
    <row r="67" spans="1:6" x14ac:dyDescent="0.25">
      <c r="A67" s="12" t="s">
        <v>137</v>
      </c>
      <c r="B67" t="s">
        <v>158</v>
      </c>
      <c r="C67" s="8">
        <v>0.12529828695908701</v>
      </c>
      <c r="D67" s="11">
        <v>9.4520992069249896E-2</v>
      </c>
      <c r="E67" s="11">
        <v>0.164278902849123</v>
      </c>
      <c r="F67" s="15">
        <v>4</v>
      </c>
    </row>
    <row r="68" spans="1:6" x14ac:dyDescent="0.25">
      <c r="A68" s="12" t="s">
        <v>137</v>
      </c>
      <c r="B68" t="s">
        <v>159</v>
      </c>
      <c r="C68" s="8">
        <v>0.12667381737913599</v>
      </c>
      <c r="D68" s="11">
        <v>8.0971825026686595E-2</v>
      </c>
      <c r="E68" s="11">
        <v>0.192760505046669</v>
      </c>
      <c r="F68" s="15">
        <v>4</v>
      </c>
    </row>
    <row r="69" spans="1:6" x14ac:dyDescent="0.25">
      <c r="A69" s="12" t="s">
        <v>137</v>
      </c>
      <c r="B69" t="s">
        <v>160</v>
      </c>
      <c r="C69" s="8">
        <v>0.12860798225109599</v>
      </c>
      <c r="D69" s="11">
        <v>9.1073828756865205E-2</v>
      </c>
      <c r="E69" s="11">
        <v>0.17857194867839099</v>
      </c>
      <c r="F69" s="15">
        <v>4</v>
      </c>
    </row>
    <row r="70" spans="1:6" x14ac:dyDescent="0.25">
      <c r="A70" s="12" t="s">
        <v>137</v>
      </c>
      <c r="B70" t="s">
        <v>161</v>
      </c>
      <c r="C70" s="8">
        <v>0.106319246213365</v>
      </c>
      <c r="D70" s="11">
        <v>7.2429208000445597E-2</v>
      </c>
      <c r="E70" s="11">
        <v>0.15344342480378101</v>
      </c>
      <c r="F70" s="15">
        <v>4</v>
      </c>
    </row>
    <row r="71" spans="1:6" x14ac:dyDescent="0.25">
      <c r="A71" s="12" t="s">
        <v>137</v>
      </c>
      <c r="B71" t="s">
        <v>162</v>
      </c>
      <c r="C71" s="8">
        <v>0.131313712352192</v>
      </c>
      <c r="D71" s="11">
        <v>9.0616103091661196E-2</v>
      </c>
      <c r="E71" s="11">
        <v>0.186540116840376</v>
      </c>
      <c r="F71" s="15">
        <v>4</v>
      </c>
    </row>
    <row r="72" spans="1:6" x14ac:dyDescent="0.25">
      <c r="A72" s="12" t="s">
        <v>137</v>
      </c>
      <c r="B72" t="s">
        <v>163</v>
      </c>
      <c r="C72" s="8">
        <v>9.5411354569251802E-2</v>
      </c>
      <c r="D72" s="11">
        <v>5.6387065557256401E-2</v>
      </c>
      <c r="E72" s="11">
        <v>0.156951298821987</v>
      </c>
      <c r="F72" s="15" t="s">
        <v>345</v>
      </c>
    </row>
    <row r="73" spans="1:6" x14ac:dyDescent="0.25">
      <c r="A73" s="12" t="s">
        <v>137</v>
      </c>
      <c r="B73" t="s">
        <v>164</v>
      </c>
      <c r="C73" s="8">
        <v>0.17906188524092301</v>
      </c>
      <c r="D73" s="11">
        <v>0.132913264108075</v>
      </c>
      <c r="E73" s="11">
        <v>0.23685674431984499</v>
      </c>
      <c r="F73" s="15">
        <v>4</v>
      </c>
    </row>
    <row r="74" spans="1:6" x14ac:dyDescent="0.25">
      <c r="A74" s="12" t="s">
        <v>137</v>
      </c>
      <c r="B74" t="s">
        <v>165</v>
      </c>
      <c r="C74" s="8">
        <v>0.22523438346088101</v>
      </c>
      <c r="D74" s="11">
        <v>0.17559797235739999</v>
      </c>
      <c r="E74" s="11">
        <v>0.28406693035776898</v>
      </c>
      <c r="F74" s="15">
        <v>4</v>
      </c>
    </row>
    <row r="75" spans="1:6" x14ac:dyDescent="0.25">
      <c r="A75" s="12" t="s">
        <v>137</v>
      </c>
      <c r="B75" t="s">
        <v>166</v>
      </c>
      <c r="C75" s="8">
        <v>0.161264060932962</v>
      </c>
      <c r="D75" s="11">
        <v>0.109517610327311</v>
      </c>
      <c r="E75" s="11">
        <v>0.23111471777151399</v>
      </c>
      <c r="F75" s="15">
        <v>4</v>
      </c>
    </row>
    <row r="76" spans="1:6" x14ac:dyDescent="0.25">
      <c r="A76" s="12" t="s">
        <v>137</v>
      </c>
      <c r="B76" t="s">
        <v>167</v>
      </c>
      <c r="C76" s="8">
        <v>0.197974840112112</v>
      </c>
      <c r="D76" s="11">
        <v>0.16060735974270901</v>
      </c>
      <c r="E76" s="11">
        <v>0.24153466424502501</v>
      </c>
      <c r="F76" s="15">
        <v>4</v>
      </c>
    </row>
    <row r="77" spans="1:6" x14ac:dyDescent="0.25">
      <c r="A77" s="12" t="s">
        <v>137</v>
      </c>
      <c r="B77" t="s">
        <v>168</v>
      </c>
      <c r="C77" s="8">
        <v>0.14903913456065401</v>
      </c>
      <c r="D77" s="11">
        <v>9.3691651866188802E-2</v>
      </c>
      <c r="E77" s="11">
        <v>0.22882744595235499</v>
      </c>
      <c r="F77" s="15" t="s">
        <v>345</v>
      </c>
    </row>
    <row r="78" spans="1:6" x14ac:dyDescent="0.25">
      <c r="A78" s="12" t="s">
        <v>137</v>
      </c>
      <c r="B78" t="s">
        <v>169</v>
      </c>
      <c r="C78" s="8">
        <v>0.24075077642231399</v>
      </c>
      <c r="D78" s="11">
        <v>0.181575802129608</v>
      </c>
      <c r="E78" s="11">
        <v>0.31186212406078301</v>
      </c>
      <c r="F78" s="15">
        <v>4</v>
      </c>
    </row>
    <row r="79" spans="1:6" x14ac:dyDescent="0.25">
      <c r="A79" s="12" t="s">
        <v>137</v>
      </c>
      <c r="B79" t="s">
        <v>170</v>
      </c>
      <c r="C79" s="8">
        <v>0.246820209114121</v>
      </c>
      <c r="D79" s="11">
        <v>0.18746646567677</v>
      </c>
      <c r="E79" s="11">
        <v>0.317620132231407</v>
      </c>
      <c r="F79" s="15">
        <v>4</v>
      </c>
    </row>
    <row r="80" spans="1:6" x14ac:dyDescent="0.25">
      <c r="A80" s="12" t="s">
        <v>137</v>
      </c>
      <c r="B80" t="s">
        <v>171</v>
      </c>
      <c r="C80" s="8">
        <v>0.14129011919557999</v>
      </c>
      <c r="D80" s="11">
        <v>9.5229157423871197E-2</v>
      </c>
      <c r="E80" s="11">
        <v>0.20459223389935499</v>
      </c>
      <c r="F80" s="15">
        <v>4</v>
      </c>
    </row>
    <row r="81" spans="1:6" x14ac:dyDescent="0.25">
      <c r="A81" s="12" t="s">
        <v>137</v>
      </c>
      <c r="B81" t="s">
        <v>172</v>
      </c>
      <c r="C81" s="8">
        <v>0.184190626603284</v>
      </c>
      <c r="D81" s="11">
        <v>0.13496004863046901</v>
      </c>
      <c r="E81" s="11">
        <v>0.24626696513848001</v>
      </c>
      <c r="F81" s="15">
        <v>4</v>
      </c>
    </row>
    <row r="82" spans="1:6" x14ac:dyDescent="0.25">
      <c r="A82" s="12" t="s">
        <v>137</v>
      </c>
      <c r="B82" t="s">
        <v>173</v>
      </c>
      <c r="C82" s="8">
        <v>0.20610945738025899</v>
      </c>
      <c r="D82" s="11">
        <v>0.12160398575508</v>
      </c>
      <c r="E82" s="11">
        <v>0.32744833273156299</v>
      </c>
      <c r="F82" s="15" t="s">
        <v>345</v>
      </c>
    </row>
    <row r="83" spans="1:6" x14ac:dyDescent="0.25">
      <c r="A83" s="12" t="s">
        <v>137</v>
      </c>
      <c r="B83" t="s">
        <v>174</v>
      </c>
      <c r="C83" s="8">
        <v>0.253157405767449</v>
      </c>
      <c r="D83" s="11">
        <v>0.19965927097236999</v>
      </c>
      <c r="E83" s="11">
        <v>0.31534220998163598</v>
      </c>
      <c r="F83" s="15">
        <v>4</v>
      </c>
    </row>
    <row r="84" spans="1:6" x14ac:dyDescent="0.25">
      <c r="A84" s="12" t="s">
        <v>137</v>
      </c>
      <c r="B84" t="s">
        <v>175</v>
      </c>
      <c r="C84" s="8">
        <v>0.18459217833988101</v>
      </c>
      <c r="D84" s="11">
        <v>0.13826649588176099</v>
      </c>
      <c r="E84" s="11">
        <v>0.24207886880033599</v>
      </c>
      <c r="F84" s="15">
        <v>4</v>
      </c>
    </row>
    <row r="85" spans="1:6" x14ac:dyDescent="0.25">
      <c r="A85" s="12" t="s">
        <v>137</v>
      </c>
      <c r="B85" t="s">
        <v>176</v>
      </c>
      <c r="C85" s="8">
        <v>0.31187444209530402</v>
      </c>
      <c r="D85" s="11">
        <v>0.26280076039274503</v>
      </c>
      <c r="E85" s="11">
        <v>0.36556766024926102</v>
      </c>
      <c r="F85" s="15">
        <v>4</v>
      </c>
    </row>
    <row r="86" spans="1:6" x14ac:dyDescent="0.25">
      <c r="A86" s="12" t="s">
        <v>137</v>
      </c>
      <c r="B86" t="s">
        <v>177</v>
      </c>
      <c r="C86" s="8">
        <v>7.0351660632993404E-2</v>
      </c>
      <c r="D86" s="11">
        <v>3.8036853988221903E-2</v>
      </c>
      <c r="E86" s="11">
        <v>0.12650955144294701</v>
      </c>
      <c r="F86" s="15" t="s">
        <v>345</v>
      </c>
    </row>
    <row r="87" spans="1:6" x14ac:dyDescent="0.25">
      <c r="A87" s="12" t="s">
        <v>137</v>
      </c>
      <c r="B87" t="s">
        <v>178</v>
      </c>
      <c r="C87" s="8">
        <v>0.15032355934352001</v>
      </c>
      <c r="D87" s="11">
        <v>0.100864271569823</v>
      </c>
      <c r="E87" s="11">
        <v>0.21815120557468601</v>
      </c>
      <c r="F87" s="15">
        <v>4</v>
      </c>
    </row>
    <row r="88" spans="1:6" x14ac:dyDescent="0.25">
      <c r="A88" s="12" t="s">
        <v>137</v>
      </c>
      <c r="B88" t="s">
        <v>179</v>
      </c>
      <c r="C88" s="8">
        <v>0.211443139481236</v>
      </c>
      <c r="D88" s="11">
        <v>0.16061770425765101</v>
      </c>
      <c r="E88" s="11">
        <v>0.273118525525404</v>
      </c>
      <c r="F88" s="15">
        <v>4</v>
      </c>
    </row>
    <row r="89" spans="1:6" x14ac:dyDescent="0.25">
      <c r="A89" s="28" t="s">
        <v>180</v>
      </c>
      <c r="B89" s="30" t="s">
        <v>106</v>
      </c>
      <c r="C89" s="26">
        <v>0.107267537868352</v>
      </c>
      <c r="D89" s="27">
        <v>8.9891402793399106E-2</v>
      </c>
      <c r="E89" s="27">
        <v>0.12753183753693501</v>
      </c>
      <c r="F89" s="29">
        <v>4</v>
      </c>
    </row>
    <row r="90" spans="1:6" x14ac:dyDescent="0.25">
      <c r="A90" s="12" t="s">
        <v>180</v>
      </c>
      <c r="B90" t="s">
        <v>181</v>
      </c>
      <c r="C90" s="8">
        <v>8.8786268174876407E-2</v>
      </c>
      <c r="D90" s="11">
        <v>5.8257024231245902E-2</v>
      </c>
      <c r="E90" s="11">
        <v>0.133053813347181</v>
      </c>
      <c r="F90" s="15">
        <v>4</v>
      </c>
    </row>
    <row r="91" spans="1:6" x14ac:dyDescent="0.25">
      <c r="A91" s="12" t="s">
        <v>180</v>
      </c>
      <c r="B91" t="s">
        <v>182</v>
      </c>
      <c r="C91" s="8">
        <v>6.7618002695550003E-2</v>
      </c>
      <c r="D91" s="11">
        <v>6.5548626642403804E-3</v>
      </c>
      <c r="E91" s="11">
        <v>0.44355043903281399</v>
      </c>
      <c r="F91" s="15" t="s">
        <v>346</v>
      </c>
    </row>
    <row r="92" spans="1:6" x14ac:dyDescent="0.25">
      <c r="A92" s="12" t="s">
        <v>180</v>
      </c>
      <c r="B92" t="s">
        <v>183</v>
      </c>
      <c r="C92" s="8">
        <v>0.14908375041373301</v>
      </c>
      <c r="D92" s="11">
        <v>8.6410989228267496E-2</v>
      </c>
      <c r="E92" s="11">
        <v>0.24502118666609099</v>
      </c>
      <c r="F92" s="15" t="s">
        <v>345</v>
      </c>
    </row>
    <row r="93" spans="1:6" x14ac:dyDescent="0.25">
      <c r="A93" s="12" t="s">
        <v>180</v>
      </c>
      <c r="B93" t="s">
        <v>184</v>
      </c>
      <c r="C93" s="8">
        <v>0.110370337356568</v>
      </c>
      <c r="D93" s="11">
        <v>7.8992623402430698E-2</v>
      </c>
      <c r="E93" s="11">
        <v>0.15215293147791101</v>
      </c>
      <c r="F93" s="15">
        <v>4</v>
      </c>
    </row>
    <row r="94" spans="1:6" x14ac:dyDescent="0.25">
      <c r="A94" s="12" t="s">
        <v>180</v>
      </c>
      <c r="B94" t="s">
        <v>185</v>
      </c>
      <c r="C94" s="8">
        <v>2.9737673152722501E-2</v>
      </c>
      <c r="D94" s="11">
        <v>6.9395309126682302E-3</v>
      </c>
      <c r="E94" s="11">
        <v>0.118496434389252</v>
      </c>
      <c r="F94" s="15" t="s">
        <v>345</v>
      </c>
    </row>
    <row r="95" spans="1:6" x14ac:dyDescent="0.25">
      <c r="A95" s="12" t="s">
        <v>180</v>
      </c>
      <c r="B95" t="s">
        <v>186</v>
      </c>
      <c r="C95" s="8">
        <v>4.2252886816720098E-2</v>
      </c>
      <c r="D95" s="11">
        <v>1.4453389101025499E-2</v>
      </c>
      <c r="E95" s="11">
        <v>0.11716504508433</v>
      </c>
      <c r="F95" s="15" t="s">
        <v>345</v>
      </c>
    </row>
    <row r="96" spans="1:6" x14ac:dyDescent="0.25">
      <c r="A96" s="12" t="s">
        <v>180</v>
      </c>
      <c r="B96" t="s">
        <v>187</v>
      </c>
      <c r="C96" s="8">
        <v>0.12961963064149801</v>
      </c>
      <c r="D96" s="11">
        <v>9.7847433521200802E-2</v>
      </c>
      <c r="E96" s="11">
        <v>0.16976721161146399</v>
      </c>
      <c r="F96" s="15">
        <v>4</v>
      </c>
    </row>
    <row r="97" spans="1:6" x14ac:dyDescent="0.25">
      <c r="A97" s="12" t="s">
        <v>180</v>
      </c>
      <c r="B97" t="s">
        <v>188</v>
      </c>
      <c r="C97" s="8">
        <v>0.10197579372879099</v>
      </c>
      <c r="D97" s="11">
        <v>5.1926777392807003E-2</v>
      </c>
      <c r="E97" s="11">
        <v>0.19056764677487001</v>
      </c>
      <c r="F97" s="15" t="s">
        <v>345</v>
      </c>
    </row>
    <row r="98" spans="1:6" x14ac:dyDescent="0.25">
      <c r="A98" s="12" t="s">
        <v>180</v>
      </c>
      <c r="B98" t="s">
        <v>189</v>
      </c>
      <c r="C98" s="8">
        <v>9.8152814667380003E-2</v>
      </c>
      <c r="D98" s="11">
        <v>5.8172347373476499E-2</v>
      </c>
      <c r="E98" s="11">
        <v>0.16091620763553299</v>
      </c>
      <c r="F98" s="15" t="s">
        <v>345</v>
      </c>
    </row>
    <row r="99" spans="1:6" x14ac:dyDescent="0.25">
      <c r="A99" s="12" t="s">
        <v>180</v>
      </c>
      <c r="B99" t="s">
        <v>190</v>
      </c>
      <c r="C99" s="8">
        <v>1.9619927513013401E-2</v>
      </c>
      <c r="D99" s="11">
        <v>6.1596863706508704E-3</v>
      </c>
      <c r="E99" s="11">
        <v>6.0697307104764897E-2</v>
      </c>
      <c r="F99" s="15" t="s">
        <v>345</v>
      </c>
    </row>
    <row r="100" spans="1:6" x14ac:dyDescent="0.25">
      <c r="A100" s="12" t="s">
        <v>180</v>
      </c>
      <c r="B100" t="s">
        <v>191</v>
      </c>
      <c r="C100" s="8">
        <v>9.8061446730942997E-2</v>
      </c>
      <c r="D100" s="11">
        <v>5.6535442945697997E-2</v>
      </c>
      <c r="E100" s="11">
        <v>0.16476221242347</v>
      </c>
      <c r="F100" s="15" t="s">
        <v>345</v>
      </c>
    </row>
    <row r="101" spans="1:6" x14ac:dyDescent="0.25">
      <c r="A101" s="28" t="s">
        <v>192</v>
      </c>
      <c r="B101" s="30" t="s">
        <v>106</v>
      </c>
      <c r="C101" s="26">
        <v>9.5914501971055999E-2</v>
      </c>
      <c r="D101" s="27">
        <v>8.2873054839184099E-2</v>
      </c>
      <c r="E101" s="27">
        <v>0.110760384254828</v>
      </c>
      <c r="F101" s="29">
        <v>4</v>
      </c>
    </row>
    <row r="102" spans="1:6" x14ac:dyDescent="0.25">
      <c r="A102" s="12" t="s">
        <v>192</v>
      </c>
      <c r="B102" t="s">
        <v>193</v>
      </c>
      <c r="C102" s="8">
        <v>3.3824506114540701E-2</v>
      </c>
      <c r="D102" s="11">
        <v>1.5044468005584099E-2</v>
      </c>
      <c r="E102" s="11">
        <v>7.42797518406592E-2</v>
      </c>
      <c r="F102" s="15" t="s">
        <v>345</v>
      </c>
    </row>
    <row r="103" spans="1:6" x14ac:dyDescent="0.25">
      <c r="A103" s="12" t="s">
        <v>192</v>
      </c>
      <c r="B103" t="s">
        <v>194</v>
      </c>
      <c r="C103" s="8">
        <v>8.0068035197771503E-2</v>
      </c>
      <c r="D103" s="11">
        <v>5.2621923393005997E-2</v>
      </c>
      <c r="E103" s="11">
        <v>0.120015796684398</v>
      </c>
      <c r="F103" s="15">
        <v>4</v>
      </c>
    </row>
    <row r="104" spans="1:6" x14ac:dyDescent="0.25">
      <c r="A104" s="12" t="s">
        <v>192</v>
      </c>
      <c r="B104" t="s">
        <v>195</v>
      </c>
      <c r="C104" s="8">
        <v>0.12863346289785399</v>
      </c>
      <c r="D104" s="11">
        <v>9.9154358338752302E-2</v>
      </c>
      <c r="E104" s="11">
        <v>0.16526896299708699</v>
      </c>
      <c r="F104" s="15">
        <v>4</v>
      </c>
    </row>
    <row r="105" spans="1:6" x14ac:dyDescent="0.25">
      <c r="A105" s="12" t="s">
        <v>192</v>
      </c>
      <c r="B105" t="s">
        <v>196</v>
      </c>
      <c r="C105" s="8">
        <v>8.8535717422236496E-2</v>
      </c>
      <c r="D105" s="11">
        <v>5.5695216949415399E-2</v>
      </c>
      <c r="E105" s="11">
        <v>0.13791242294568701</v>
      </c>
      <c r="F105" s="15">
        <v>4</v>
      </c>
    </row>
    <row r="106" spans="1:6" x14ac:dyDescent="0.25">
      <c r="A106" s="12" t="s">
        <v>192</v>
      </c>
      <c r="B106" t="s">
        <v>192</v>
      </c>
      <c r="C106" s="8">
        <v>9.4122589068040399E-2</v>
      </c>
      <c r="D106" s="11">
        <v>6.1519026268314403E-2</v>
      </c>
      <c r="E106" s="11">
        <v>0.14140177902715401</v>
      </c>
      <c r="F106" s="15">
        <v>4</v>
      </c>
    </row>
    <row r="107" spans="1:6" x14ac:dyDescent="0.25">
      <c r="A107" s="12" t="s">
        <v>192</v>
      </c>
      <c r="B107" t="s">
        <v>197</v>
      </c>
      <c r="C107" s="8">
        <v>9.22335820223293E-2</v>
      </c>
      <c r="D107" s="11">
        <v>5.2689566097987701E-2</v>
      </c>
      <c r="E107" s="11">
        <v>0.15655118432932999</v>
      </c>
      <c r="F107" s="15" t="s">
        <v>345</v>
      </c>
    </row>
    <row r="108" spans="1:6" x14ac:dyDescent="0.25">
      <c r="A108" s="12" t="s">
        <v>192</v>
      </c>
      <c r="B108" t="s">
        <v>198</v>
      </c>
      <c r="C108" s="8">
        <v>5.9573728053200298E-2</v>
      </c>
      <c r="D108" s="11">
        <v>2.80360427562533E-2</v>
      </c>
      <c r="E108" s="11">
        <v>0.122130332907174</v>
      </c>
      <c r="F108" s="15" t="s">
        <v>345</v>
      </c>
    </row>
    <row r="109" spans="1:6" x14ac:dyDescent="0.25">
      <c r="A109" s="12" t="s">
        <v>192</v>
      </c>
      <c r="B109" t="s">
        <v>199</v>
      </c>
      <c r="C109" s="8">
        <v>8.3293192241322797E-2</v>
      </c>
      <c r="D109" s="11">
        <v>4.3845161684923001E-2</v>
      </c>
      <c r="E109" s="11">
        <v>0.15256980349146801</v>
      </c>
      <c r="F109" s="15" t="s">
        <v>345</v>
      </c>
    </row>
    <row r="110" spans="1:6" x14ac:dyDescent="0.25">
      <c r="A110" s="12" t="s">
        <v>192</v>
      </c>
      <c r="B110" t="s">
        <v>200</v>
      </c>
      <c r="C110" s="8">
        <v>9.2196237628888705E-2</v>
      </c>
      <c r="D110" s="11">
        <v>6.7886499748136903E-2</v>
      </c>
      <c r="E110" s="11">
        <v>0.124052594655797</v>
      </c>
      <c r="F110" s="15">
        <v>4</v>
      </c>
    </row>
    <row r="111" spans="1:6" x14ac:dyDescent="0.25">
      <c r="A111" s="28" t="s">
        <v>201</v>
      </c>
      <c r="B111" s="30" t="s">
        <v>106</v>
      </c>
      <c r="C111" s="26">
        <v>8.9594718435929699E-2</v>
      </c>
      <c r="D111" s="27">
        <v>6.8382883261336097E-2</v>
      </c>
      <c r="E111" s="27">
        <v>0.11656304739614599</v>
      </c>
      <c r="F111" s="29">
        <v>4</v>
      </c>
    </row>
    <row r="112" spans="1:6" x14ac:dyDescent="0.25">
      <c r="A112" s="12" t="s">
        <v>201</v>
      </c>
      <c r="B112" t="s">
        <v>202</v>
      </c>
      <c r="C112" s="8">
        <v>5.8445000817181798E-2</v>
      </c>
      <c r="D112" s="11">
        <v>2.7541437193255101E-2</v>
      </c>
      <c r="E112" s="11">
        <v>0.119754458277902</v>
      </c>
      <c r="F112" s="15" t="s">
        <v>345</v>
      </c>
    </row>
    <row r="113" spans="1:6" x14ac:dyDescent="0.25">
      <c r="A113" s="12" t="s">
        <v>201</v>
      </c>
      <c r="B113" t="s">
        <v>203</v>
      </c>
      <c r="C113" s="8">
        <v>9.0801502801390002E-2</v>
      </c>
      <c r="D113" s="11">
        <v>5.9362409120810401E-2</v>
      </c>
      <c r="E113" s="11">
        <v>0.13647534719579499</v>
      </c>
      <c r="F113" s="15">
        <v>4</v>
      </c>
    </row>
    <row r="114" spans="1:6" x14ac:dyDescent="0.25">
      <c r="A114" s="12" t="s">
        <v>201</v>
      </c>
      <c r="B114" t="s">
        <v>204</v>
      </c>
      <c r="C114" s="8">
        <v>0.15077214394135599</v>
      </c>
      <c r="D114" s="11">
        <v>9.5691810005044897E-2</v>
      </c>
      <c r="E114" s="11">
        <v>0.22951034471345599</v>
      </c>
      <c r="F114" s="15" t="s">
        <v>345</v>
      </c>
    </row>
    <row r="115" spans="1:6" x14ac:dyDescent="0.25">
      <c r="A115" s="12" t="s">
        <v>201</v>
      </c>
      <c r="B115" t="s">
        <v>205</v>
      </c>
      <c r="C115" s="8">
        <v>0.117329857508907</v>
      </c>
      <c r="D115" s="11">
        <v>5.81215588508446E-2</v>
      </c>
      <c r="E115" s="11">
        <v>0.22259888147215501</v>
      </c>
      <c r="F115" s="15" t="s">
        <v>345</v>
      </c>
    </row>
    <row r="116" spans="1:6" x14ac:dyDescent="0.25">
      <c r="A116" s="12" t="s">
        <v>201</v>
      </c>
      <c r="B116" t="s">
        <v>206</v>
      </c>
      <c r="C116" s="8">
        <v>6.1762614199283597E-2</v>
      </c>
      <c r="D116" s="11">
        <v>2.17127856826861E-2</v>
      </c>
      <c r="E116" s="11">
        <v>0.16335043422748799</v>
      </c>
      <c r="F116" s="15" t="s">
        <v>345</v>
      </c>
    </row>
    <row r="117" spans="1:6" x14ac:dyDescent="0.25">
      <c r="A117" s="12" t="s">
        <v>201</v>
      </c>
      <c r="B117" t="s">
        <v>207</v>
      </c>
      <c r="C117" s="8">
        <v>3.36280883165836E-2</v>
      </c>
      <c r="D117" s="11">
        <v>8.2555239284899402E-3</v>
      </c>
      <c r="E117" s="11">
        <v>0.12699526043824599</v>
      </c>
      <c r="F117" s="15" t="s">
        <v>346</v>
      </c>
    </row>
    <row r="118" spans="1:6" x14ac:dyDescent="0.25">
      <c r="A118" s="12" t="s">
        <v>201</v>
      </c>
      <c r="B118" t="s">
        <v>208</v>
      </c>
      <c r="C118" s="8">
        <v>5.6524050247359799E-2</v>
      </c>
      <c r="D118" s="11">
        <v>2.9458301643862601E-2</v>
      </c>
      <c r="E118" s="11">
        <v>0.105747810912623</v>
      </c>
      <c r="F118" s="15" t="s">
        <v>345</v>
      </c>
    </row>
    <row r="119" spans="1:6" x14ac:dyDescent="0.25">
      <c r="A119" s="12" t="s">
        <v>201</v>
      </c>
      <c r="B119" t="s">
        <v>209</v>
      </c>
      <c r="C119" s="8">
        <v>5.2642108892067101E-2</v>
      </c>
      <c r="D119" s="11">
        <v>2.3587165756351901E-2</v>
      </c>
      <c r="E119" s="11">
        <v>0.113333065924549</v>
      </c>
      <c r="F119" s="15" t="s">
        <v>345</v>
      </c>
    </row>
    <row r="120" spans="1:6" x14ac:dyDescent="0.25">
      <c r="A120" s="28" t="s">
        <v>210</v>
      </c>
      <c r="B120" s="30" t="s">
        <v>106</v>
      </c>
      <c r="C120" s="26">
        <v>0.113380591870269</v>
      </c>
      <c r="D120" s="27">
        <v>0.100106155268314</v>
      </c>
      <c r="E120" s="27">
        <v>0.128164570146274</v>
      </c>
      <c r="F120" s="29">
        <v>4</v>
      </c>
    </row>
    <row r="121" spans="1:6" x14ac:dyDescent="0.25">
      <c r="A121" s="12" t="s">
        <v>210</v>
      </c>
      <c r="B121" t="s">
        <v>211</v>
      </c>
      <c r="C121" s="8">
        <v>0.107431277988403</v>
      </c>
      <c r="D121" s="11">
        <v>6.8675487805347005E-2</v>
      </c>
      <c r="E121" s="11">
        <v>0.16420210174487801</v>
      </c>
      <c r="F121" s="15">
        <v>4</v>
      </c>
    </row>
    <row r="122" spans="1:6" x14ac:dyDescent="0.25">
      <c r="A122" s="12" t="s">
        <v>210</v>
      </c>
      <c r="B122" t="s">
        <v>212</v>
      </c>
      <c r="C122" s="8">
        <v>0.118635929172558</v>
      </c>
      <c r="D122" s="11">
        <v>8.6625017655657693E-2</v>
      </c>
      <c r="E122" s="11">
        <v>0.16039864465794201</v>
      </c>
      <c r="F122" s="15">
        <v>4</v>
      </c>
    </row>
    <row r="123" spans="1:6" x14ac:dyDescent="0.25">
      <c r="A123" s="12" t="s">
        <v>210</v>
      </c>
      <c r="B123" t="s">
        <v>213</v>
      </c>
      <c r="C123" s="8">
        <v>9.0246736347466799E-2</v>
      </c>
      <c r="D123" s="11">
        <v>6.0454296033956197E-2</v>
      </c>
      <c r="E123" s="11">
        <v>0.132648314343878</v>
      </c>
      <c r="F123" s="15">
        <v>4</v>
      </c>
    </row>
    <row r="124" spans="1:6" x14ac:dyDescent="0.25">
      <c r="A124" s="12" t="s">
        <v>210</v>
      </c>
      <c r="B124" t="s">
        <v>214</v>
      </c>
      <c r="C124" s="8">
        <v>0.15812083328954599</v>
      </c>
      <c r="D124" s="11">
        <v>0.11502039329415401</v>
      </c>
      <c r="E124" s="11">
        <v>0.21347600041685399</v>
      </c>
      <c r="F124" s="15">
        <v>4</v>
      </c>
    </row>
    <row r="125" spans="1:6" x14ac:dyDescent="0.25">
      <c r="A125" s="12" t="s">
        <v>210</v>
      </c>
      <c r="B125" t="s">
        <v>215</v>
      </c>
      <c r="C125" s="8">
        <v>8.6653276195311199E-2</v>
      </c>
      <c r="D125" s="11">
        <v>5.1581353161951102E-2</v>
      </c>
      <c r="E125" s="11">
        <v>0.14200138033837401</v>
      </c>
      <c r="F125" s="15">
        <v>4</v>
      </c>
    </row>
    <row r="126" spans="1:6" x14ac:dyDescent="0.25">
      <c r="A126" s="12" t="s">
        <v>210</v>
      </c>
      <c r="B126" t="s">
        <v>216</v>
      </c>
      <c r="C126" s="8">
        <v>9.2211610178490402E-2</v>
      </c>
      <c r="D126" s="11">
        <v>5.0147722772474798E-2</v>
      </c>
      <c r="E126" s="11">
        <v>0.16348583021708399</v>
      </c>
      <c r="F126" s="15" t="s">
        <v>345</v>
      </c>
    </row>
    <row r="127" spans="1:6" x14ac:dyDescent="0.25">
      <c r="A127" s="12" t="s">
        <v>210</v>
      </c>
      <c r="B127" t="s">
        <v>217</v>
      </c>
      <c r="C127" s="8">
        <v>0.14766482808324199</v>
      </c>
      <c r="D127" s="11">
        <v>9.9993096147273294E-2</v>
      </c>
      <c r="E127" s="11">
        <v>0.212693018807666</v>
      </c>
      <c r="F127" s="15">
        <v>4</v>
      </c>
    </row>
    <row r="128" spans="1:6" x14ac:dyDescent="0.25">
      <c r="A128" s="12" t="s">
        <v>210</v>
      </c>
      <c r="B128" t="s">
        <v>218</v>
      </c>
      <c r="C128" s="8">
        <v>8.78149933350134E-2</v>
      </c>
      <c r="D128" s="11">
        <v>5.5415594193826398E-2</v>
      </c>
      <c r="E128" s="11">
        <v>0.13642130045953399</v>
      </c>
      <c r="F128" s="15">
        <v>4</v>
      </c>
    </row>
    <row r="129" spans="1:6" x14ac:dyDescent="0.25">
      <c r="A129" s="12" t="s">
        <v>210</v>
      </c>
      <c r="B129" t="s">
        <v>219</v>
      </c>
      <c r="C129" s="8">
        <v>0.131645928995091</v>
      </c>
      <c r="D129" s="11">
        <v>9.7905773845174293E-2</v>
      </c>
      <c r="E129" s="11">
        <v>0.17476099983403101</v>
      </c>
      <c r="F129" s="15">
        <v>4</v>
      </c>
    </row>
    <row r="130" spans="1:6" x14ac:dyDescent="0.25">
      <c r="A130" s="12" t="s">
        <v>210</v>
      </c>
      <c r="B130" t="s">
        <v>220</v>
      </c>
      <c r="C130" s="8">
        <v>0.112810774003748</v>
      </c>
      <c r="D130" s="11">
        <v>8.3770321378446297E-2</v>
      </c>
      <c r="E130" s="11">
        <v>0.15026749458150701</v>
      </c>
      <c r="F130" s="15">
        <v>4</v>
      </c>
    </row>
    <row r="131" spans="1:6" x14ac:dyDescent="0.25">
      <c r="A131" s="12" t="s">
        <v>210</v>
      </c>
      <c r="B131" t="s">
        <v>221</v>
      </c>
      <c r="C131" s="8">
        <v>7.6675258383770095E-2</v>
      </c>
      <c r="D131" s="11">
        <v>4.8027541125585299E-2</v>
      </c>
      <c r="E131" s="11">
        <v>0.120252380400028</v>
      </c>
      <c r="F131" s="15">
        <v>4</v>
      </c>
    </row>
    <row r="132" spans="1:6" x14ac:dyDescent="0.25">
      <c r="A132" s="28" t="s">
        <v>222</v>
      </c>
      <c r="B132" s="30" t="s">
        <v>106</v>
      </c>
      <c r="C132" s="26">
        <v>6.9485745348701194E-2</v>
      </c>
      <c r="D132" s="27">
        <v>5.4616963727001498E-2</v>
      </c>
      <c r="E132" s="27">
        <v>8.8025467879091296E-2</v>
      </c>
      <c r="F132" s="29">
        <v>4</v>
      </c>
    </row>
    <row r="133" spans="1:6" x14ac:dyDescent="0.25">
      <c r="A133" s="12" t="s">
        <v>222</v>
      </c>
      <c r="B133" t="s">
        <v>223</v>
      </c>
      <c r="C133" s="8">
        <v>7.9652553143058497E-2</v>
      </c>
      <c r="D133" s="11">
        <v>3.7223200837734803E-2</v>
      </c>
      <c r="E133" s="11">
        <v>0.16229301098500301</v>
      </c>
      <c r="F133" s="15" t="s">
        <v>345</v>
      </c>
    </row>
    <row r="134" spans="1:6" x14ac:dyDescent="0.25">
      <c r="A134" s="12" t="s">
        <v>222</v>
      </c>
      <c r="B134" t="s">
        <v>224</v>
      </c>
      <c r="C134" s="8">
        <v>6.7290160645676694E-2</v>
      </c>
      <c r="D134" s="11">
        <v>3.0802539473044101E-2</v>
      </c>
      <c r="E134" s="11">
        <v>0.14072407495053399</v>
      </c>
      <c r="F134" s="15" t="s">
        <v>345</v>
      </c>
    </row>
    <row r="135" spans="1:6" x14ac:dyDescent="0.25">
      <c r="A135" s="12" t="s">
        <v>222</v>
      </c>
      <c r="B135" t="s">
        <v>225</v>
      </c>
      <c r="C135" s="8">
        <v>3.11156596330995E-2</v>
      </c>
      <c r="D135" s="11">
        <v>1.1806776148309699E-2</v>
      </c>
      <c r="E135" s="11">
        <v>7.9463165976305206E-2</v>
      </c>
      <c r="F135" s="15" t="s">
        <v>345</v>
      </c>
    </row>
    <row r="136" spans="1:6" x14ac:dyDescent="0.25">
      <c r="A136" s="12" t="s">
        <v>222</v>
      </c>
      <c r="B136" t="s">
        <v>226</v>
      </c>
      <c r="C136" s="8">
        <v>5.4036054296674997E-2</v>
      </c>
      <c r="D136" s="11">
        <v>2.4102055836038399E-2</v>
      </c>
      <c r="E136" s="11">
        <v>0.116701371880486</v>
      </c>
      <c r="F136" s="15" t="s">
        <v>345</v>
      </c>
    </row>
    <row r="137" spans="1:6" x14ac:dyDescent="0.25">
      <c r="A137" s="12" t="s">
        <v>222</v>
      </c>
      <c r="B137" t="s">
        <v>227</v>
      </c>
      <c r="C137" s="8">
        <v>5.2779301345407502E-2</v>
      </c>
      <c r="D137" s="11">
        <v>2.4055007282668298E-2</v>
      </c>
      <c r="E137" s="11">
        <v>0.111871753417286</v>
      </c>
      <c r="F137" s="15" t="s">
        <v>345</v>
      </c>
    </row>
    <row r="138" spans="1:6" x14ac:dyDescent="0.25">
      <c r="A138" s="12" t="s">
        <v>222</v>
      </c>
      <c r="B138" t="s">
        <v>228</v>
      </c>
      <c r="C138" s="8">
        <v>4.3171804978884003E-2</v>
      </c>
      <c r="D138" s="11">
        <v>1.8161951300238399E-2</v>
      </c>
      <c r="E138" s="11">
        <v>9.9143747989173803E-2</v>
      </c>
      <c r="F138" s="15" t="s">
        <v>345</v>
      </c>
    </row>
    <row r="139" spans="1:6" x14ac:dyDescent="0.25">
      <c r="A139" s="12" t="s">
        <v>222</v>
      </c>
      <c r="B139" t="s">
        <v>229</v>
      </c>
      <c r="C139" s="8">
        <v>7.8331581509402406E-2</v>
      </c>
      <c r="D139" s="11">
        <v>3.8271032173557699E-2</v>
      </c>
      <c r="E139" s="11">
        <v>0.153627344327253</v>
      </c>
      <c r="F139" s="15" t="s">
        <v>345</v>
      </c>
    </row>
    <row r="140" spans="1:6" x14ac:dyDescent="0.25">
      <c r="A140" s="12" t="s">
        <v>222</v>
      </c>
      <c r="B140" t="s">
        <v>230</v>
      </c>
      <c r="C140" s="8">
        <v>0.10636279287643199</v>
      </c>
      <c r="D140" s="11">
        <v>4.4579687690564501E-2</v>
      </c>
      <c r="E140" s="11">
        <v>0.23289873403972999</v>
      </c>
      <c r="F140" s="15" t="s">
        <v>346</v>
      </c>
    </row>
    <row r="141" spans="1:6" x14ac:dyDescent="0.25">
      <c r="A141" s="12" t="s">
        <v>222</v>
      </c>
      <c r="B141" t="s">
        <v>231</v>
      </c>
      <c r="C141" s="8">
        <v>8.6538357309181593E-2</v>
      </c>
      <c r="D141" s="11">
        <v>6.0898306366607001E-2</v>
      </c>
      <c r="E141" s="11">
        <v>0.12157610194462599</v>
      </c>
      <c r="F141" s="15">
        <v>4</v>
      </c>
    </row>
    <row r="142" spans="1:6" x14ac:dyDescent="0.25">
      <c r="A142" s="12" t="s">
        <v>222</v>
      </c>
      <c r="B142" t="s">
        <v>232</v>
      </c>
      <c r="C142" s="8">
        <v>5.54349077457124E-2</v>
      </c>
      <c r="D142" s="11">
        <v>2.4193041835056699E-2</v>
      </c>
      <c r="E142" s="11">
        <v>0.121978049054821</v>
      </c>
      <c r="F142" s="15" t="s">
        <v>345</v>
      </c>
    </row>
    <row r="143" spans="1:6" x14ac:dyDescent="0.25">
      <c r="A143" s="12" t="s">
        <v>222</v>
      </c>
      <c r="B143" t="s">
        <v>233</v>
      </c>
      <c r="C143" s="8">
        <v>4.1184167282784102E-2</v>
      </c>
      <c r="D143" s="11">
        <v>8.6858262119878099E-3</v>
      </c>
      <c r="E143" s="11">
        <v>0.173940824539247</v>
      </c>
      <c r="F143" s="15" t="s">
        <v>346</v>
      </c>
    </row>
    <row r="144" spans="1:6" x14ac:dyDescent="0.25">
      <c r="A144" s="12" t="s">
        <v>222</v>
      </c>
      <c r="B144" t="s">
        <v>234</v>
      </c>
      <c r="C144" s="8">
        <v>2.10883182583377E-2</v>
      </c>
      <c r="D144" s="11">
        <v>5.1555645027276404E-3</v>
      </c>
      <c r="E144" s="11">
        <v>8.21916722164696E-2</v>
      </c>
      <c r="F144" s="15" t="s">
        <v>345</v>
      </c>
    </row>
    <row r="145" spans="1:6" x14ac:dyDescent="0.25">
      <c r="A145" s="28" t="s">
        <v>235</v>
      </c>
      <c r="B145" s="30" t="s">
        <v>106</v>
      </c>
      <c r="C145" s="26">
        <v>0.103159461437192</v>
      </c>
      <c r="D145" s="27">
        <v>7.6740999591418502E-2</v>
      </c>
      <c r="E145" s="27">
        <v>0.13731991922511699</v>
      </c>
      <c r="F145" s="29">
        <v>4</v>
      </c>
    </row>
    <row r="146" spans="1:6" x14ac:dyDescent="0.25">
      <c r="A146" s="12" t="s">
        <v>235</v>
      </c>
      <c r="B146" t="s">
        <v>236</v>
      </c>
      <c r="C146" s="8">
        <v>3.4522725162869403E-2</v>
      </c>
      <c r="D146" s="11">
        <v>1.45774614309753E-2</v>
      </c>
      <c r="E146" s="11">
        <v>7.9554491283108902E-2</v>
      </c>
      <c r="F146" s="15" t="s">
        <v>345</v>
      </c>
    </row>
    <row r="147" spans="1:6" x14ac:dyDescent="0.25">
      <c r="A147" s="12" t="s">
        <v>235</v>
      </c>
      <c r="B147" t="s">
        <v>237</v>
      </c>
      <c r="C147" s="8">
        <v>5.3696181940068102E-2</v>
      </c>
      <c r="D147" s="11">
        <v>2.4421174620690701E-2</v>
      </c>
      <c r="E147" s="11">
        <v>0.113965192361224</v>
      </c>
      <c r="F147" s="15" t="s">
        <v>345</v>
      </c>
    </row>
    <row r="148" spans="1:6" x14ac:dyDescent="0.25">
      <c r="A148" s="12" t="s">
        <v>235</v>
      </c>
      <c r="B148" t="s">
        <v>238</v>
      </c>
      <c r="C148" s="8">
        <v>1.9231727925684901E-2</v>
      </c>
      <c r="D148" s="11">
        <v>4.9926588881279701E-3</v>
      </c>
      <c r="E148" s="11">
        <v>7.1175701328457894E-2</v>
      </c>
      <c r="F148" s="15" t="s">
        <v>345</v>
      </c>
    </row>
    <row r="149" spans="1:6" x14ac:dyDescent="0.25">
      <c r="A149" s="12" t="s">
        <v>235</v>
      </c>
      <c r="B149" t="s">
        <v>239</v>
      </c>
      <c r="C149" s="8">
        <v>5.5869593756172301E-2</v>
      </c>
      <c r="D149" s="11">
        <v>2.6527571762850099E-2</v>
      </c>
      <c r="E149" s="11">
        <v>0.113870310056972</v>
      </c>
      <c r="F149" s="15" t="s">
        <v>345</v>
      </c>
    </row>
    <row r="150" spans="1:6" x14ac:dyDescent="0.25">
      <c r="A150" s="12" t="s">
        <v>235</v>
      </c>
      <c r="B150" t="s">
        <v>240</v>
      </c>
      <c r="C150" s="8">
        <v>0.130845870344031</v>
      </c>
      <c r="D150" s="11">
        <v>9.3763900355214397E-2</v>
      </c>
      <c r="E150" s="11">
        <v>0.17968532826148201</v>
      </c>
      <c r="F150" s="15">
        <v>4</v>
      </c>
    </row>
    <row r="151" spans="1:6" x14ac:dyDescent="0.25">
      <c r="A151" s="28" t="s">
        <v>241</v>
      </c>
      <c r="B151" s="30" t="s">
        <v>106</v>
      </c>
      <c r="C151" s="26">
        <v>8.3537997933746097E-2</v>
      </c>
      <c r="D151" s="27">
        <v>6.6278543341863699E-2</v>
      </c>
      <c r="E151" s="27">
        <v>0.10478755219942</v>
      </c>
      <c r="F151" s="29">
        <v>4</v>
      </c>
    </row>
    <row r="152" spans="1:6" x14ac:dyDescent="0.25">
      <c r="A152" s="12" t="s">
        <v>241</v>
      </c>
      <c r="B152" t="s">
        <v>242</v>
      </c>
      <c r="C152" s="8">
        <v>3.7944529041232002E-2</v>
      </c>
      <c r="D152" s="11">
        <v>1.7481687289414599E-2</v>
      </c>
      <c r="E152" s="11">
        <v>8.0399715112522196E-2</v>
      </c>
      <c r="F152" s="15" t="s">
        <v>345</v>
      </c>
    </row>
    <row r="153" spans="1:6" x14ac:dyDescent="0.25">
      <c r="A153" s="12" t="s">
        <v>241</v>
      </c>
      <c r="B153" t="s">
        <v>243</v>
      </c>
      <c r="C153" s="8">
        <v>4.0737362242565203E-2</v>
      </c>
      <c r="D153" s="11">
        <v>1.4318174854779601E-2</v>
      </c>
      <c r="E153" s="11">
        <v>0.110441964880255</v>
      </c>
      <c r="F153" s="15" t="s">
        <v>345</v>
      </c>
    </row>
    <row r="154" spans="1:6" x14ac:dyDescent="0.25">
      <c r="A154" s="12" t="s">
        <v>241</v>
      </c>
      <c r="B154" t="s">
        <v>244</v>
      </c>
      <c r="C154" s="8">
        <v>8.0011269468336199E-2</v>
      </c>
      <c r="D154" s="11">
        <v>4.03433900737412E-2</v>
      </c>
      <c r="E154" s="11">
        <v>0.15248531128984</v>
      </c>
      <c r="F154" s="15" t="s">
        <v>345</v>
      </c>
    </row>
    <row r="155" spans="1:6" x14ac:dyDescent="0.25">
      <c r="A155" s="12" t="s">
        <v>241</v>
      </c>
      <c r="B155" t="s">
        <v>245</v>
      </c>
      <c r="C155" s="8">
        <v>9.2336889295388302E-2</v>
      </c>
      <c r="D155" s="11">
        <v>6.0391180314910503E-2</v>
      </c>
      <c r="E155" s="11">
        <v>0.13868697915098099</v>
      </c>
      <c r="F155" s="15">
        <v>4</v>
      </c>
    </row>
    <row r="156" spans="1:6" x14ac:dyDescent="0.25">
      <c r="A156" s="12" t="s">
        <v>241</v>
      </c>
      <c r="B156" t="s">
        <v>246</v>
      </c>
      <c r="C156" s="8">
        <v>8.5674990250269298E-2</v>
      </c>
      <c r="D156" s="11">
        <v>5.8723649587241099E-2</v>
      </c>
      <c r="E156" s="11">
        <v>0.12337443312089701</v>
      </c>
      <c r="F156" s="15">
        <v>4</v>
      </c>
    </row>
    <row r="157" spans="1:6" x14ac:dyDescent="0.25">
      <c r="A157" s="12" t="s">
        <v>241</v>
      </c>
      <c r="B157" t="s">
        <v>247</v>
      </c>
      <c r="C157" s="8">
        <v>9.4174848060735505E-2</v>
      </c>
      <c r="D157" s="11">
        <v>4.7993464829224501E-2</v>
      </c>
      <c r="E157" s="11">
        <v>0.17655282617406701</v>
      </c>
      <c r="F157" s="15" t="s">
        <v>345</v>
      </c>
    </row>
    <row r="158" spans="1:6" x14ac:dyDescent="0.25">
      <c r="A158" s="12" t="s">
        <v>241</v>
      </c>
      <c r="B158" t="s">
        <v>248</v>
      </c>
      <c r="C158" s="8">
        <v>4.2602477006666001E-2</v>
      </c>
      <c r="D158" s="11">
        <v>9.2990352895586104E-3</v>
      </c>
      <c r="E158" s="11">
        <v>0.17420547220173799</v>
      </c>
      <c r="F158" s="15" t="s">
        <v>345</v>
      </c>
    </row>
    <row r="159" spans="1:6" x14ac:dyDescent="0.25">
      <c r="A159" s="28" t="s">
        <v>249</v>
      </c>
      <c r="B159" s="30" t="s">
        <v>106</v>
      </c>
      <c r="C159" s="26">
        <v>4.7264496737710902E-2</v>
      </c>
      <c r="D159" s="27">
        <v>3.1239909788720099E-2</v>
      </c>
      <c r="E159" s="27">
        <v>7.0907291554401605E-2</v>
      </c>
      <c r="F159" s="29">
        <v>4</v>
      </c>
    </row>
    <row r="160" spans="1:6" x14ac:dyDescent="0.25">
      <c r="A160" s="12" t="s">
        <v>249</v>
      </c>
      <c r="B160" t="s">
        <v>249</v>
      </c>
      <c r="C160" s="8">
        <v>5.0853163459501298E-2</v>
      </c>
      <c r="D160" s="11">
        <v>2.5744206415415399E-2</v>
      </c>
      <c r="E160" s="11">
        <v>9.7988417181427104E-2</v>
      </c>
      <c r="F160" s="15" t="s">
        <v>345</v>
      </c>
    </row>
    <row r="161" spans="1:6" x14ac:dyDescent="0.25">
      <c r="A161" s="12" t="s">
        <v>249</v>
      </c>
      <c r="B161" t="s">
        <v>250</v>
      </c>
      <c r="C161" s="8">
        <v>4.7152171614906001E-2</v>
      </c>
      <c r="D161" s="11">
        <v>2.7436044905081999E-2</v>
      </c>
      <c r="E161" s="11">
        <v>7.98731259309894E-2</v>
      </c>
      <c r="F161" s="15">
        <v>4</v>
      </c>
    </row>
    <row r="162" spans="1:6" x14ac:dyDescent="0.25">
      <c r="A162" s="28" t="s">
        <v>251</v>
      </c>
      <c r="B162" s="30" t="s">
        <v>106</v>
      </c>
      <c r="C162" s="26">
        <v>2.23344983493017E-2</v>
      </c>
      <c r="D162" s="27">
        <v>1.43060566725399E-2</v>
      </c>
      <c r="E162" s="27">
        <v>3.4709781164338503E-2</v>
      </c>
      <c r="F162" s="29">
        <v>4</v>
      </c>
    </row>
    <row r="163" spans="1:6" x14ac:dyDescent="0.25">
      <c r="A163" s="12" t="s">
        <v>251</v>
      </c>
      <c r="B163" t="s">
        <v>252</v>
      </c>
      <c r="C163" s="8">
        <v>1.06181980851471E-2</v>
      </c>
      <c r="D163" s="11">
        <v>3.3815143936051298E-3</v>
      </c>
      <c r="E163" s="11">
        <v>3.2831713953848402E-2</v>
      </c>
      <c r="F163" s="15" t="s">
        <v>345</v>
      </c>
    </row>
    <row r="164" spans="1:6" x14ac:dyDescent="0.25">
      <c r="A164" s="13" t="s">
        <v>251</v>
      </c>
      <c r="B164" s="2" t="s">
        <v>253</v>
      </c>
      <c r="C164" s="9">
        <v>2.40516563655249E-2</v>
      </c>
      <c r="D164" s="10">
        <v>1.4995285827159701E-2</v>
      </c>
      <c r="E164" s="10">
        <v>3.8364569968785803E-2</v>
      </c>
      <c r="F164" s="16">
        <v>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s="21" t="s">
        <v>347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76</v>
      </c>
    </row>
    <row r="3" spans="1:6" x14ac:dyDescent="0.25">
      <c r="A3" s="1" t="s">
        <v>326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2.9297834319322601E-2</v>
      </c>
      <c r="D12" s="23">
        <v>2.7464950805212499E-2</v>
      </c>
      <c r="E12" s="23">
        <v>3.1249105705890099E-2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2.5038007201702201E-2</v>
      </c>
      <c r="D13" s="27">
        <v>1.67610893010843E-2</v>
      </c>
      <c r="E13" s="27">
        <v>3.7247375454003501E-2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2.4783342363292101E-2</v>
      </c>
      <c r="D14" s="11">
        <v>1.6684138270508599E-2</v>
      </c>
      <c r="E14" s="11">
        <v>3.6667638846221901E-2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1.6234749301398801E-2</v>
      </c>
      <c r="D15" s="27">
        <v>1.0912582707001101E-2</v>
      </c>
      <c r="E15" s="27">
        <v>2.40893674137641E-2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2.1265596669628101E-2</v>
      </c>
      <c r="D16" s="11">
        <v>1.2522694243895601E-2</v>
      </c>
      <c r="E16" s="11">
        <v>3.58906303998262E-2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1.4083772041892401E-2</v>
      </c>
      <c r="D17" s="11">
        <v>7.7285187375249302E-3</v>
      </c>
      <c r="E17" s="11">
        <v>2.55305641376459E-2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1.49068027543181E-2</v>
      </c>
      <c r="D18" s="11">
        <v>2.78156964360133E-3</v>
      </c>
      <c r="E18" s="11">
        <v>7.5866402035990405E-2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2.2732382423720901E-2</v>
      </c>
      <c r="D19" s="27">
        <v>1.55973157468063E-2</v>
      </c>
      <c r="E19" s="27">
        <v>3.3021929118973899E-2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1.42877891705402E-2</v>
      </c>
      <c r="D20" s="11">
        <v>8.1266438352720297E-3</v>
      </c>
      <c r="E20" s="11">
        <v>2.5002211338545601E-2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3.8379010673205399E-2</v>
      </c>
      <c r="D21" s="11">
        <v>2.1491429182589099E-2</v>
      </c>
      <c r="E21" s="11">
        <v>6.7619535763417504E-2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2.76193211144149E-2</v>
      </c>
      <c r="D22" s="11">
        <v>1.34305830137008E-2</v>
      </c>
      <c r="E22" s="11">
        <v>5.5947694788002697E-2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2.18757214582448E-2</v>
      </c>
      <c r="D23" s="27">
        <v>1.3696798882075201E-2</v>
      </c>
      <c r="E23" s="27">
        <v>3.4766459086093403E-2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4.2546805950070897E-2</v>
      </c>
      <c r="D24" s="11">
        <v>1.9511958505610799E-2</v>
      </c>
      <c r="E24" s="11">
        <v>9.0271764628670703E-2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2.33039782465683E-2</v>
      </c>
      <c r="D25" s="11">
        <v>1.30341204659333E-2</v>
      </c>
      <c r="E25" s="11">
        <v>4.1326846659113403E-2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1.3116385446142E-2</v>
      </c>
      <c r="D26" s="11">
        <v>4.9334625965233104E-3</v>
      </c>
      <c r="E26" s="11">
        <v>3.4402719955114798E-2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3.7879936218061398E-2</v>
      </c>
      <c r="D27" s="27">
        <v>2.98296641702618E-2</v>
      </c>
      <c r="E27" s="27">
        <v>4.79952941715273E-2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3.9667069485732502E-2</v>
      </c>
      <c r="D28" s="11">
        <v>2.5429800864226401E-2</v>
      </c>
      <c r="E28" s="11">
        <v>6.1373324842276901E-2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2.3653991132014999E-2</v>
      </c>
      <c r="D29" s="11">
        <v>1.2490213281875299E-2</v>
      </c>
      <c r="E29" s="11">
        <v>4.43478669810757E-2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2.8826328998702098E-2</v>
      </c>
      <c r="D30" s="11">
        <v>1.8491647971331699E-2</v>
      </c>
      <c r="E30" s="11">
        <v>4.4674001789657303E-2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3.7190640027158599E-2</v>
      </c>
      <c r="D31" s="11">
        <v>1.8845327321134201E-2</v>
      </c>
      <c r="E31" s="11">
        <v>7.20825020967132E-2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5.7043456901882901E-2</v>
      </c>
      <c r="D32" s="11">
        <v>3.7780825737338201E-2</v>
      </c>
      <c r="E32" s="11">
        <v>8.5256986589623204E-2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2.57308175063116E-2</v>
      </c>
      <c r="D33" s="27">
        <v>2.1496980151985E-2</v>
      </c>
      <c r="E33" s="27">
        <v>3.0772287159245799E-2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2.44820069109381E-2</v>
      </c>
      <c r="D34" s="11">
        <v>1.30720120373655E-2</v>
      </c>
      <c r="E34" s="11">
        <v>4.5393221373637098E-2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1.6753188376647299E-2</v>
      </c>
      <c r="D35" s="11">
        <v>6.8506413103082298E-3</v>
      </c>
      <c r="E35" s="11">
        <v>4.0387688559140301E-2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3.2563052927964999E-2</v>
      </c>
      <c r="D36" s="11">
        <v>1.32811521379266E-2</v>
      </c>
      <c r="E36" s="11">
        <v>7.7636289625117497E-2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6.8039366590878798E-3</v>
      </c>
      <c r="D37" s="11">
        <v>1.7055090872006599E-3</v>
      </c>
      <c r="E37" s="11">
        <v>2.6735365412344701E-2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2.12591850304556E-2</v>
      </c>
      <c r="D38" s="11">
        <v>1.1392765059943501E-2</v>
      </c>
      <c r="E38" s="11">
        <v>3.9330239251334498E-2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4.3487607855847599E-2</v>
      </c>
      <c r="D39" s="11">
        <v>2.4214230940582601E-2</v>
      </c>
      <c r="E39" s="11">
        <v>7.6892816087730104E-2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2.0521667698728999E-2</v>
      </c>
      <c r="D40" s="11">
        <v>1.18978114343266E-2</v>
      </c>
      <c r="E40" s="11">
        <v>3.5173816697963503E-2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3.1892573041663201E-2</v>
      </c>
      <c r="D41" s="11">
        <v>1.7519285082580001E-2</v>
      </c>
      <c r="E41" s="11">
        <v>5.7369511395423997E-2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4.6421939045080303E-2</v>
      </c>
      <c r="D42" s="11">
        <v>2.8750417557374799E-2</v>
      </c>
      <c r="E42" s="11">
        <v>7.4126326252415206E-2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2.17874420292253E-2</v>
      </c>
      <c r="D43" s="11">
        <v>1.3016672946914901E-2</v>
      </c>
      <c r="E43" s="11">
        <v>3.62509834147592E-2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2.2653175517890999E-2</v>
      </c>
      <c r="D44" s="11">
        <v>1.34464831825734E-2</v>
      </c>
      <c r="E44" s="11">
        <v>3.7921307218182099E-2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2.6134275305942398E-2</v>
      </c>
      <c r="D45" s="11">
        <v>1.76126084441771E-2</v>
      </c>
      <c r="E45" s="11">
        <v>3.8616980105621999E-2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2.5816725324637701E-2</v>
      </c>
      <c r="D46" s="27">
        <v>2.2807570836648101E-2</v>
      </c>
      <c r="E46" s="27">
        <v>2.9211029597397901E-2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3.2047868884562902E-2</v>
      </c>
      <c r="D47" s="11">
        <v>1.53680885369234E-2</v>
      </c>
      <c r="E47" s="11">
        <v>6.56245053107192E-2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4.8800555895105402E-2</v>
      </c>
      <c r="D48" s="11">
        <v>2.5528519104096099E-2</v>
      </c>
      <c r="E48" s="11">
        <v>9.1299928238835204E-2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6.2819634166178501E-2</v>
      </c>
      <c r="D49" s="11">
        <v>2.7267708901841499E-2</v>
      </c>
      <c r="E49" s="11">
        <v>0.13814175461393199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1.78097018089531E-2</v>
      </c>
      <c r="D50" s="11">
        <v>6.8109397402423598E-3</v>
      </c>
      <c r="E50" s="11">
        <v>4.5751807025452097E-2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3.3455835223382802E-2</v>
      </c>
      <c r="D51" s="11">
        <v>2.0085521639976501E-2</v>
      </c>
      <c r="E51" s="11">
        <v>5.5224768604424601E-2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4.1628455555182603E-2</v>
      </c>
      <c r="D52" s="11">
        <v>1.9309996959376401E-2</v>
      </c>
      <c r="E52" s="11">
        <v>8.7442498585572195E-2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2.7782833385000101E-2</v>
      </c>
      <c r="D53" s="11">
        <v>1.17363318799451E-2</v>
      </c>
      <c r="E53" s="11">
        <v>6.4340547948387394E-2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1.6617931543358201E-2</v>
      </c>
      <c r="D54" s="11">
        <v>3.9104881586584902E-3</v>
      </c>
      <c r="E54" s="11">
        <v>6.7808173216523202E-2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2.2460557897651902E-3</v>
      </c>
      <c r="D55" s="11">
        <v>2.7950078892522199E-4</v>
      </c>
      <c r="E55" s="11">
        <v>1.7802804452442301E-2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2.4504937235185299E-2</v>
      </c>
      <c r="D56" s="11">
        <v>1.09958859118672E-2</v>
      </c>
      <c r="E56" s="11">
        <v>5.37092988790333E-2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1.21588192042421E-2</v>
      </c>
      <c r="D57" s="11">
        <v>5.4000088012110901E-3</v>
      </c>
      <c r="E57" s="11">
        <v>2.71462648369949E-2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2.0770669095933E-2</v>
      </c>
      <c r="D58" s="11">
        <v>7.7379519599237497E-3</v>
      </c>
      <c r="E58" s="11">
        <v>5.45471867654031E-2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2.5931964616654399E-2</v>
      </c>
      <c r="D59" s="11">
        <v>1.12444552115372E-2</v>
      </c>
      <c r="E59" s="11">
        <v>5.8666004727663097E-2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1.9393806481832199E-2</v>
      </c>
      <c r="D60" s="11">
        <v>8.8921622722223006E-3</v>
      </c>
      <c r="E60" s="11">
        <v>4.1775131026095001E-2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2.6993347969593798E-2</v>
      </c>
      <c r="D61" s="11">
        <v>1.4285515235121501E-2</v>
      </c>
      <c r="E61" s="11">
        <v>5.0427258328825102E-2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7.3528173378775898E-3</v>
      </c>
      <c r="D62" s="11">
        <v>1.79330915781205E-3</v>
      </c>
      <c r="E62" s="11">
        <v>2.9635875904804699E-2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5.5859666452343403E-3</v>
      </c>
      <c r="D63" s="11">
        <v>7.2803419065216497E-4</v>
      </c>
      <c r="E63" s="11">
        <v>4.1512653929474501E-2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5.1587012296799899E-2</v>
      </c>
      <c r="D64" s="11">
        <v>3.10880427508455E-2</v>
      </c>
      <c r="E64" s="11">
        <v>8.4424921382494994E-2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3.0797014576689399E-2</v>
      </c>
      <c r="D65" s="11">
        <v>1.5424365411228101E-2</v>
      </c>
      <c r="E65" s="11">
        <v>6.0548566144035303E-2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2.9490702050741301E-2</v>
      </c>
      <c r="D66" s="11">
        <v>1.6408030201336899E-2</v>
      </c>
      <c r="E66" s="11">
        <v>5.2448397110219099E-2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2.91861419279997E-2</v>
      </c>
      <c r="D67" s="11">
        <v>1.6390253098183399E-2</v>
      </c>
      <c r="E67" s="11">
        <v>5.14492649496937E-2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3.7680034498042199E-2</v>
      </c>
      <c r="D68" s="11">
        <v>2.1587985581531601E-2</v>
      </c>
      <c r="E68" s="11">
        <v>6.4970829068477398E-2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3.7503148522059403E-2</v>
      </c>
      <c r="D69" s="11">
        <v>2.2634213507642099E-2</v>
      </c>
      <c r="E69" s="11">
        <v>6.15249513459954E-2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3.0397751364737002E-2</v>
      </c>
      <c r="D70" s="11">
        <v>1.4875077443263499E-2</v>
      </c>
      <c r="E70" s="11">
        <v>6.1113988517512402E-2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4.2583494953486699E-2</v>
      </c>
      <c r="D71" s="11">
        <v>2.6025055369941E-2</v>
      </c>
      <c r="E71" s="11">
        <v>6.8931619992342597E-2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4.36611237252751E-2</v>
      </c>
      <c r="D72" s="11">
        <v>2.3512942796995801E-2</v>
      </c>
      <c r="E72" s="11">
        <v>7.9665688600067897E-2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1.6325392286540001E-2</v>
      </c>
      <c r="D73" s="11">
        <v>6.6219044874376697E-3</v>
      </c>
      <c r="E73" s="11">
        <v>3.9680026971468198E-2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1.06895697913374E-2</v>
      </c>
      <c r="D74" s="11">
        <v>4.7449663075385101E-3</v>
      </c>
      <c r="E74" s="11">
        <v>2.3902843926531199E-2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3.6291449316441501E-2</v>
      </c>
      <c r="D75" s="11">
        <v>1.8657776680865702E-2</v>
      </c>
      <c r="E75" s="11">
        <v>6.9412101792091493E-2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2.3816704611122001E-2</v>
      </c>
      <c r="D76" s="11">
        <v>1.39871334496317E-2</v>
      </c>
      <c r="E76" s="11">
        <v>4.0271949118793601E-2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3.4890287309116301E-2</v>
      </c>
      <c r="D77" s="11">
        <v>1.8493362402965199E-2</v>
      </c>
      <c r="E77" s="11">
        <v>6.4864576659117698E-2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4.43421787985743E-2</v>
      </c>
      <c r="D78" s="11">
        <v>2.2682802354899001E-2</v>
      </c>
      <c r="E78" s="11">
        <v>8.4887284872976906E-2</v>
      </c>
      <c r="F78" s="15" t="s">
        <v>112</v>
      </c>
    </row>
    <row r="79" spans="1:6" x14ac:dyDescent="0.25">
      <c r="A79" s="12" t="s">
        <v>137</v>
      </c>
      <c r="B79" t="s">
        <v>170</v>
      </c>
      <c r="C79" s="8">
        <v>2.5783588844937699E-2</v>
      </c>
      <c r="D79" s="11">
        <v>1.4809919796547499E-2</v>
      </c>
      <c r="E79" s="11">
        <v>4.4520942340738098E-2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2.02029759739027E-2</v>
      </c>
      <c r="D80" s="11">
        <v>9.07997802827493E-3</v>
      </c>
      <c r="E80" s="11">
        <v>4.4341950311420297E-2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3.2485488370766799E-2</v>
      </c>
      <c r="D81" s="11">
        <v>1.7477486548069E-2</v>
      </c>
      <c r="E81" s="11">
        <v>5.9599189492700197E-2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8.24994980340336E-2</v>
      </c>
      <c r="D82" s="11">
        <v>4.5237146995399199E-2</v>
      </c>
      <c r="E82" s="11">
        <v>0.14576912931102701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1.8537862872623798E-2</v>
      </c>
      <c r="D83" s="11">
        <v>9.0704508473344395E-3</v>
      </c>
      <c r="E83" s="11">
        <v>3.7512934378343299E-2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3.3373717274732102E-2</v>
      </c>
      <c r="D84" s="11">
        <v>2.05220012833029E-2</v>
      </c>
      <c r="E84" s="11">
        <v>5.3831376228941803E-2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1.7674290903034101E-2</v>
      </c>
      <c r="D85" s="11">
        <v>1.0887141885386999E-2</v>
      </c>
      <c r="E85" s="11">
        <v>2.8570397016405399E-2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4.4321669401035199E-2</v>
      </c>
      <c r="D86" s="11">
        <v>2.3464173352433702E-2</v>
      </c>
      <c r="E86" s="11">
        <v>8.2159690051502296E-2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1.0816929294336501E-2</v>
      </c>
      <c r="D87" s="11">
        <v>2.5070185744550701E-3</v>
      </c>
      <c r="E87" s="11">
        <v>4.5417217701515203E-2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6.9577528329822303E-3</v>
      </c>
      <c r="D88" s="11">
        <v>2.2169733529069698E-3</v>
      </c>
      <c r="E88" s="11">
        <v>2.1616593731721201E-2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3.07731054147691E-2</v>
      </c>
      <c r="D89" s="27">
        <v>2.3895791499985799E-2</v>
      </c>
      <c r="E89" s="27">
        <v>3.9549542893922603E-2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1.7448570828946401E-2</v>
      </c>
      <c r="D90" s="11">
        <v>7.3783795787223496E-3</v>
      </c>
      <c r="E90" s="11">
        <v>4.0699272713450897E-2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1.3460425757524701E-2</v>
      </c>
      <c r="D91" s="11">
        <v>3.1415708306397E-3</v>
      </c>
      <c r="E91" s="11">
        <v>5.5776348097296098E-2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6.0178109079514402E-2</v>
      </c>
      <c r="D92" s="11">
        <v>2.89887327724592E-2</v>
      </c>
      <c r="E92" s="11">
        <v>0.12075152476116401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3.4292848396153E-2</v>
      </c>
      <c r="D93" s="11">
        <v>1.5566966445712699E-2</v>
      </c>
      <c r="E93" s="11">
        <v>7.3854605767613102E-2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4.66496663292221E-2</v>
      </c>
      <c r="D94" s="11">
        <v>2.09037920362177E-2</v>
      </c>
      <c r="E94" s="11">
        <v>0.100839263370296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2.8322258308985299E-2</v>
      </c>
      <c r="D95" s="11">
        <v>7.0259339053894499E-3</v>
      </c>
      <c r="E95" s="11">
        <v>0.10720098997791699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2.6558281993780498E-2</v>
      </c>
      <c r="D96" s="11">
        <v>1.6229725542214701E-2</v>
      </c>
      <c r="E96" s="11">
        <v>4.3171455400801098E-2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3.5453753469936497E-2</v>
      </c>
      <c r="D97" s="11">
        <v>1.80431551986968E-2</v>
      </c>
      <c r="E97" s="11">
        <v>6.8492732828407593E-2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2.14923452264035E-2</v>
      </c>
      <c r="D98" s="11">
        <v>1.1517075155511499E-2</v>
      </c>
      <c r="E98" s="11">
        <v>3.9759960361377501E-2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2.62087046711162E-2</v>
      </c>
      <c r="D99" s="11">
        <v>7.4301475362864898E-3</v>
      </c>
      <c r="E99" s="11">
        <v>8.8228518148883106E-2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4.7433649754664797E-2</v>
      </c>
      <c r="D100" s="11">
        <v>2.54807495558638E-2</v>
      </c>
      <c r="E100" s="11">
        <v>8.6618935173639403E-2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3.9244359140421702E-2</v>
      </c>
      <c r="D101" s="27">
        <v>3.2538581500581802E-2</v>
      </c>
      <c r="E101" s="27">
        <v>4.7264594906118902E-2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1.3295216835513299E-2</v>
      </c>
      <c r="D102" s="11">
        <v>6.0163127173252203E-3</v>
      </c>
      <c r="E102" s="11">
        <v>2.91225664108248E-2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2.6254753957960099E-2</v>
      </c>
      <c r="D103" s="11">
        <v>1.43028744794844E-2</v>
      </c>
      <c r="E103" s="11">
        <v>4.7710541349575301E-2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4.5261539121381499E-2</v>
      </c>
      <c r="D104" s="11">
        <v>3.2844039586205402E-2</v>
      </c>
      <c r="E104" s="11">
        <v>6.2072470244303499E-2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2.1543861105883601E-2</v>
      </c>
      <c r="D105" s="11">
        <v>1.1708573056672699E-2</v>
      </c>
      <c r="E105" s="11">
        <v>3.9312229662675099E-2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1.6424386365305299E-2</v>
      </c>
      <c r="D106" s="11">
        <v>7.5438188524424602E-3</v>
      </c>
      <c r="E106" s="11">
        <v>3.5386391242298698E-2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3.3456524006304701E-2</v>
      </c>
      <c r="D107" s="11">
        <v>1.6692070813232599E-2</v>
      </c>
      <c r="E107" s="11">
        <v>6.5929222726256301E-2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6.0204382524431402E-2</v>
      </c>
      <c r="D108" s="11">
        <v>3.5871990612269401E-2</v>
      </c>
      <c r="E108" s="11">
        <v>9.9341096925441699E-2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2.72733379813993E-2</v>
      </c>
      <c r="D109" s="11">
        <v>1.0316318882228699E-2</v>
      </c>
      <c r="E109" s="11">
        <v>7.0127747412751296E-2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5.0438878194739599E-2</v>
      </c>
      <c r="D110" s="11">
        <v>3.6071934857703401E-2</v>
      </c>
      <c r="E110" s="11">
        <v>7.0111769210057406E-2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4.1389276417566803E-2</v>
      </c>
      <c r="D111" s="27">
        <v>3.1451115906346201E-2</v>
      </c>
      <c r="E111" s="27">
        <v>5.4291741142851999E-2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1.4450384197876099E-2</v>
      </c>
      <c r="D112" s="11">
        <v>4.6220518142269101E-3</v>
      </c>
      <c r="E112" s="11">
        <v>4.42486404925534E-2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4.6388109315668599E-2</v>
      </c>
      <c r="D113" s="11">
        <v>3.1048891632699499E-2</v>
      </c>
      <c r="E113" s="11">
        <v>6.8767600129845799E-2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5.2004770050567403E-2</v>
      </c>
      <c r="D114" s="11">
        <v>3.10731680022239E-2</v>
      </c>
      <c r="E114" s="11">
        <v>8.5787978455152E-2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5.0480924909569402E-2</v>
      </c>
      <c r="D115" s="11">
        <v>2.8573271544462299E-2</v>
      </c>
      <c r="E115" s="11">
        <v>8.7669677503732502E-2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2.8163733140752399E-2</v>
      </c>
      <c r="D116" s="11">
        <v>1.11917585900565E-2</v>
      </c>
      <c r="E116" s="11">
        <v>6.9075263684985302E-2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1.4593168505067901E-2</v>
      </c>
      <c r="D117" s="11">
        <v>4.5500124562958396E-3</v>
      </c>
      <c r="E117" s="11">
        <v>4.5784792526112499E-2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4.1088791028319499E-2</v>
      </c>
      <c r="D118" s="11">
        <v>2.2733960252487199E-2</v>
      </c>
      <c r="E118" s="11">
        <v>7.3153554810782603E-2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1.8254104416804799E-2</v>
      </c>
      <c r="D119" s="11">
        <v>6.8794780460423501E-3</v>
      </c>
      <c r="E119" s="11">
        <v>4.7535507394925E-2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3.7792833019745703E-2</v>
      </c>
      <c r="D120" s="27">
        <v>3.2065390488547597E-2</v>
      </c>
      <c r="E120" s="27">
        <v>4.4496268838525102E-2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2.0551885577201601E-2</v>
      </c>
      <c r="D121" s="11">
        <v>9.8831339124832995E-3</v>
      </c>
      <c r="E121" s="11">
        <v>4.2246059257419803E-2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2.9598305920533901E-2</v>
      </c>
      <c r="D122" s="11">
        <v>1.8237316600371999E-2</v>
      </c>
      <c r="E122" s="11">
        <v>4.7692846845887399E-2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5.0239073921930902E-2</v>
      </c>
      <c r="D123" s="11">
        <v>2.9761448626826101E-2</v>
      </c>
      <c r="E123" s="11">
        <v>8.3592576745801506E-2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4.1419003306396598E-2</v>
      </c>
      <c r="D124" s="11">
        <v>2.6016972156292801E-2</v>
      </c>
      <c r="E124" s="11">
        <v>6.5327460787948793E-2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4.37128834734569E-2</v>
      </c>
      <c r="D125" s="11">
        <v>2.4421443055952102E-2</v>
      </c>
      <c r="E125" s="11">
        <v>7.7039972097382406E-2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4.3925013479785599E-2</v>
      </c>
      <c r="D126" s="11">
        <v>2.8006589265519698E-2</v>
      </c>
      <c r="E126" s="11">
        <v>6.8255819060390202E-2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3.7495466118555101E-2</v>
      </c>
      <c r="D127" s="11">
        <v>2.24281303925103E-2</v>
      </c>
      <c r="E127" s="11">
        <v>6.2042693008706601E-2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4.6026452233083902E-2</v>
      </c>
      <c r="D128" s="11">
        <v>3.22423744033229E-2</v>
      </c>
      <c r="E128" s="11">
        <v>6.5305759900924298E-2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3.7202421858180797E-2</v>
      </c>
      <c r="D129" s="11">
        <v>2.17732113962163E-2</v>
      </c>
      <c r="E129" s="11">
        <v>6.2862659879705393E-2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4.46388706221824E-2</v>
      </c>
      <c r="D130" s="11">
        <v>3.0534491433377799E-2</v>
      </c>
      <c r="E130" s="11">
        <v>6.4822668402721106E-2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3.3148188067920199E-2</v>
      </c>
      <c r="D131" s="11">
        <v>1.9850630862834999E-2</v>
      </c>
      <c r="E131" s="11">
        <v>5.4854991705487903E-2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2.9707908932581299E-2</v>
      </c>
      <c r="D132" s="27">
        <v>2.2838848130290301E-2</v>
      </c>
      <c r="E132" s="27">
        <v>3.8561395097847E-2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3.2748580786845102E-2</v>
      </c>
      <c r="D133" s="11">
        <v>1.24071344378255E-2</v>
      </c>
      <c r="E133" s="11">
        <v>8.3616137995661102E-2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5.8094089414665604E-3</v>
      </c>
      <c r="D134" s="11">
        <v>7.2376237284062803E-4</v>
      </c>
      <c r="E134" s="11">
        <v>4.5020291539500601E-2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2.89833490142162E-2</v>
      </c>
      <c r="D135" s="11">
        <v>9.8051558997432099E-3</v>
      </c>
      <c r="E135" s="11">
        <v>8.2545686365374696E-2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1.13531926165667E-2</v>
      </c>
      <c r="D136" s="11">
        <v>2.6329904026487099E-3</v>
      </c>
      <c r="E136" s="11">
        <v>4.7576188166766301E-2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2.7898118103696998E-2</v>
      </c>
      <c r="D137" s="11">
        <v>1.02033716574562E-2</v>
      </c>
      <c r="E137" s="11">
        <v>7.3985450649536502E-2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4.4625280893475103E-2</v>
      </c>
      <c r="D138" s="11">
        <v>2.47502321747749E-2</v>
      </c>
      <c r="E138" s="11">
        <v>7.9164935546082602E-2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2.3140329395337899E-2</v>
      </c>
      <c r="D139" s="11">
        <v>6.61639852888258E-3</v>
      </c>
      <c r="E139" s="11">
        <v>7.7703503694145998E-2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2.75680559571089E-2</v>
      </c>
      <c r="D140" s="11">
        <v>7.9810175527204492E-3</v>
      </c>
      <c r="E140" s="11">
        <v>9.0824552201193107E-2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3.2228759663789297E-2</v>
      </c>
      <c r="D141" s="11">
        <v>2.1002514653362898E-2</v>
      </c>
      <c r="E141" s="11">
        <v>4.9154361444477102E-2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2.1053022313060998E-2</v>
      </c>
      <c r="D142" s="11">
        <v>7.5626339001714704E-3</v>
      </c>
      <c r="E142" s="11">
        <v>5.7220384994009603E-2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2.4587935148798999E-2</v>
      </c>
      <c r="D143" s="11">
        <v>7.3074690395041296E-3</v>
      </c>
      <c r="E143" s="11">
        <v>7.9461641472516206E-2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4.1807373282578802E-2</v>
      </c>
      <c r="D144" s="11">
        <v>2.0152935104121202E-2</v>
      </c>
      <c r="E144" s="11">
        <v>8.4717880666730097E-2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4.1795141705573899E-2</v>
      </c>
      <c r="D145" s="27">
        <v>3.0975357968521199E-2</v>
      </c>
      <c r="E145" s="27">
        <v>5.6175213629940199E-2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9.3849955238521597E-3</v>
      </c>
      <c r="D146" s="11">
        <v>3.4939442139527098E-3</v>
      </c>
      <c r="E146" s="11">
        <v>2.49600091515358E-2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3.6563277372807103E-2</v>
      </c>
      <c r="D147" s="11">
        <v>1.6503933220994499E-2</v>
      </c>
      <c r="E147" s="11">
        <v>7.9043829706197194E-2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3.6213239577368002E-2</v>
      </c>
      <c r="D148" s="11">
        <v>1.7422464404553899E-2</v>
      </c>
      <c r="E148" s="11">
        <v>7.3749415614220395E-2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3.82665251859311E-2</v>
      </c>
      <c r="D149" s="11">
        <v>2.0602074311200601E-2</v>
      </c>
      <c r="E149" s="11">
        <v>6.9994263461694503E-2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4.99964763885654E-2</v>
      </c>
      <c r="D150" s="11">
        <v>3.4438748112364297E-2</v>
      </c>
      <c r="E150" s="11">
        <v>7.2057917490196605E-2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4.9662479225586802E-2</v>
      </c>
      <c r="D151" s="27">
        <v>3.8608218003975098E-2</v>
      </c>
      <c r="E151" s="27">
        <v>6.3672165830550895E-2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2.5335276973605599E-2</v>
      </c>
      <c r="D152" s="11">
        <v>1.2267594539911299E-2</v>
      </c>
      <c r="E152" s="11">
        <v>5.1595780246491703E-2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1.0991410874700701E-2</v>
      </c>
      <c r="D153" s="11">
        <v>2.6620519162663899E-3</v>
      </c>
      <c r="E153" s="11">
        <v>4.4226986210898898E-2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3.46387610572301E-2</v>
      </c>
      <c r="D154" s="11">
        <v>1.7110674593368E-2</v>
      </c>
      <c r="E154" s="11">
        <v>6.8864493836325105E-2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6.0167496598699702E-2</v>
      </c>
      <c r="D155" s="11">
        <v>3.88530739440551E-2</v>
      </c>
      <c r="E155" s="11">
        <v>9.2054907329226096E-2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6.1484035417830103E-2</v>
      </c>
      <c r="D156" s="11">
        <v>4.2090164591583303E-2</v>
      </c>
      <c r="E156" s="11">
        <v>8.8983904364995897E-2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2.6436488872588301E-2</v>
      </c>
      <c r="D157" s="11">
        <v>1.0725330943452901E-2</v>
      </c>
      <c r="E157" s="11">
        <v>6.3680879311552405E-2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6.8838206052253704E-3</v>
      </c>
      <c r="D158" s="11">
        <v>8.8070712197445495E-4</v>
      </c>
      <c r="E158" s="11">
        <v>5.1688714250245398E-2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1.4147143052235699E-2</v>
      </c>
      <c r="D159" s="27">
        <v>8.2764680742152402E-3</v>
      </c>
      <c r="E159" s="27">
        <v>2.4080898335316001E-2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1.27331018183561E-2</v>
      </c>
      <c r="D160" s="11">
        <v>4.8033501268977203E-3</v>
      </c>
      <c r="E160" s="11">
        <v>3.3315674440605798E-2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1.5740441930605201E-2</v>
      </c>
      <c r="D161" s="11">
        <v>8.2141328531996193E-3</v>
      </c>
      <c r="E161" s="11">
        <v>2.9954552483248999E-2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2.7345545547750498E-3</v>
      </c>
      <c r="D162" s="27">
        <v>9.66883995425188E-4</v>
      </c>
      <c r="E162" s="27">
        <v>7.7089676103340096E-3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2.06398333748094E-3</v>
      </c>
      <c r="D163" s="11">
        <v>2.6958307528288301E-4</v>
      </c>
      <c r="E163" s="11">
        <v>1.56157171198874E-2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2.9591679348865102E-3</v>
      </c>
      <c r="D164" s="10">
        <v>9.4127899068855597E-4</v>
      </c>
      <c r="E164" s="10">
        <v>9.2628458295611702E-3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77</v>
      </c>
    </row>
    <row r="3" spans="1:6" x14ac:dyDescent="0.25">
      <c r="A3" s="1" t="s">
        <v>327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3.4375573497964197E-2</v>
      </c>
      <c r="D12" s="23">
        <v>3.2258771712170398E-2</v>
      </c>
      <c r="E12" s="23">
        <v>3.6626021520827501E-2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4.7268337265264498E-2</v>
      </c>
      <c r="D13" s="27">
        <v>3.5413915887974698E-2</v>
      </c>
      <c r="E13" s="27">
        <v>6.2832415126846494E-2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4.7263246013487199E-2</v>
      </c>
      <c r="D14" s="11">
        <v>3.5364411666750702E-2</v>
      </c>
      <c r="E14" s="11">
        <v>6.2904531565539504E-2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3.1827628575924999E-2</v>
      </c>
      <c r="D15" s="27">
        <v>2.3783219659436802E-2</v>
      </c>
      <c r="E15" s="27">
        <v>4.2474583091949299E-2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4.8820631585044301E-2</v>
      </c>
      <c r="D16" s="11">
        <v>3.3989113376687898E-2</v>
      </c>
      <c r="E16" s="11">
        <v>6.9657366582857205E-2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2.3507178033092199E-2</v>
      </c>
      <c r="D17" s="11">
        <v>1.44490898337537E-2</v>
      </c>
      <c r="E17" s="11">
        <v>3.8024664581183698E-2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1.0034496269150799E-2</v>
      </c>
      <c r="D18" s="11">
        <v>2.3331852084511702E-3</v>
      </c>
      <c r="E18" s="11">
        <v>4.2083791722194397E-2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3.9908992414489898E-2</v>
      </c>
      <c r="D19" s="27">
        <v>3.0739738268843401E-2</v>
      </c>
      <c r="E19" s="27">
        <v>5.1667517031299001E-2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3.4412693896548101E-2</v>
      </c>
      <c r="D20" s="11">
        <v>2.4324072796326899E-2</v>
      </c>
      <c r="E20" s="11">
        <v>4.84777538268907E-2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5.8568988303817397E-2</v>
      </c>
      <c r="D21" s="11">
        <v>3.8542006267961802E-2</v>
      </c>
      <c r="E21" s="11">
        <v>8.80492804399442E-2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1.1937979855373201E-2</v>
      </c>
      <c r="D22" s="11">
        <v>3.8844130538070801E-3</v>
      </c>
      <c r="E22" s="11">
        <v>3.6084169597002898E-2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3.5232099406625202E-2</v>
      </c>
      <c r="D23" s="27">
        <v>2.3055985928933299E-2</v>
      </c>
      <c r="E23" s="27">
        <v>5.3486495939883701E-2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4.9397060529477498E-3</v>
      </c>
      <c r="D24" s="11">
        <v>6.0683427160723605E-4</v>
      </c>
      <c r="E24" s="11">
        <v>3.9002457371959301E-2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3.3011099753598602E-2</v>
      </c>
      <c r="D25" s="11">
        <v>2.0410467817602099E-2</v>
      </c>
      <c r="E25" s="11">
        <v>5.2970225049340701E-2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4.2769743441122797E-2</v>
      </c>
      <c r="D26" s="11">
        <v>2.4370815710381001E-2</v>
      </c>
      <c r="E26" s="11">
        <v>7.4005434129411393E-2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1.95412826947544E-2</v>
      </c>
      <c r="D27" s="27">
        <v>1.33298329229741E-2</v>
      </c>
      <c r="E27" s="27">
        <v>2.85633592364361E-2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2.31751787151049E-2</v>
      </c>
      <c r="D28" s="11">
        <v>1.2810090067982401E-2</v>
      </c>
      <c r="E28" s="11">
        <v>4.1573826603385801E-2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1.9835289312581401E-2</v>
      </c>
      <c r="D29" s="11">
        <v>8.0391438474091206E-3</v>
      </c>
      <c r="E29" s="11">
        <v>4.8101047903356897E-2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1.9664556546080798E-2</v>
      </c>
      <c r="D30" s="11">
        <v>1.0319027944915101E-2</v>
      </c>
      <c r="E30" s="11">
        <v>3.7156190384801301E-2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1.06395195237695E-2</v>
      </c>
      <c r="D31" s="11">
        <v>3.3669372715066401E-3</v>
      </c>
      <c r="E31" s="11">
        <v>3.3099170675700298E-2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1.0292424092504599E-2</v>
      </c>
      <c r="D32" s="11">
        <v>3.8433263115743598E-3</v>
      </c>
      <c r="E32" s="11">
        <v>2.7266892344985701E-2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2.7802557491600301E-2</v>
      </c>
      <c r="D33" s="27">
        <v>2.2684808505766998E-2</v>
      </c>
      <c r="E33" s="27">
        <v>3.4034675570944598E-2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2.0951798751768901E-2</v>
      </c>
      <c r="D34" s="11">
        <v>1.0640827921983601E-2</v>
      </c>
      <c r="E34" s="11">
        <v>4.0841656954341797E-2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1.5549015114121E-2</v>
      </c>
      <c r="D35" s="11">
        <v>7.0446543933372898E-3</v>
      </c>
      <c r="E35" s="11">
        <v>3.3968690465366498E-2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9.3966581039651598E-3</v>
      </c>
      <c r="D36" s="11">
        <v>2.9748199347360898E-3</v>
      </c>
      <c r="E36" s="11">
        <v>2.9274478331954599E-2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7.7068677031732402E-3</v>
      </c>
      <c r="D37" s="11">
        <v>2.36986404167517E-3</v>
      </c>
      <c r="E37" s="11">
        <v>2.4764605815946601E-2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1.69591905042146E-2</v>
      </c>
      <c r="D38" s="11">
        <v>8.2267917446845907E-3</v>
      </c>
      <c r="E38" s="11">
        <v>3.4636953111482502E-2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3.36069308521387E-2</v>
      </c>
      <c r="D39" s="11">
        <v>2.00812075340417E-2</v>
      </c>
      <c r="E39" s="11">
        <v>5.57248507546221E-2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1.5963553377307101E-2</v>
      </c>
      <c r="D40" s="11">
        <v>9.1485904598862505E-3</v>
      </c>
      <c r="E40" s="11">
        <v>2.77131272792389E-2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3.8441308769650497E-2</v>
      </c>
      <c r="D41" s="11">
        <v>2.0055648307050498E-2</v>
      </c>
      <c r="E41" s="11">
        <v>7.2435824942812296E-2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2.5473382969322202E-2</v>
      </c>
      <c r="D42" s="11">
        <v>1.4420277522530899E-2</v>
      </c>
      <c r="E42" s="11">
        <v>4.4615147322639097E-2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3.1627606334374898E-2</v>
      </c>
      <c r="D43" s="11">
        <v>2.08919575748759E-2</v>
      </c>
      <c r="E43" s="11">
        <v>4.76116681113333E-2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2.4058556307622901E-2</v>
      </c>
      <c r="D44" s="11">
        <v>1.4008212933134799E-2</v>
      </c>
      <c r="E44" s="11">
        <v>4.1019643184680002E-2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3.0937806164613901E-2</v>
      </c>
      <c r="D45" s="11">
        <v>1.93586784387615E-2</v>
      </c>
      <c r="E45" s="11">
        <v>4.9096083223174498E-2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5.0700811777459297E-2</v>
      </c>
      <c r="D46" s="27">
        <v>4.6613703743418097E-2</v>
      </c>
      <c r="E46" s="27">
        <v>5.5125558446355201E-2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2.7615029851146899E-2</v>
      </c>
      <c r="D47" s="11">
        <v>1.25295564839298E-2</v>
      </c>
      <c r="E47" s="11">
        <v>5.9764023896740501E-2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3.99916257983364E-2</v>
      </c>
      <c r="D48" s="11">
        <v>2.2050858119524001E-2</v>
      </c>
      <c r="E48" s="11">
        <v>7.1462514512755093E-2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5.5438851673037498E-2</v>
      </c>
      <c r="D49" s="11">
        <v>3.11787382968912E-2</v>
      </c>
      <c r="E49" s="11">
        <v>9.6691745230167103E-2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5.2792756412664198E-2</v>
      </c>
      <c r="D50" s="11">
        <v>3.2474392846275998E-2</v>
      </c>
      <c r="E50" s="11">
        <v>8.4710735291854994E-2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8.3048422462777702E-2</v>
      </c>
      <c r="D51" s="11">
        <v>6.2908061230916301E-2</v>
      </c>
      <c r="E51" s="11">
        <v>0.10888758503497301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5.7727073050174098E-2</v>
      </c>
      <c r="D52" s="11">
        <v>3.1291040034692803E-2</v>
      </c>
      <c r="E52" s="11">
        <v>0.104097374709592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7.9406393604836603E-2</v>
      </c>
      <c r="D53" s="11">
        <v>4.8289496052415101E-2</v>
      </c>
      <c r="E53" s="11">
        <v>0.127880216627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4.71871338036687E-2</v>
      </c>
      <c r="D54" s="11">
        <v>2.5319196994239498E-2</v>
      </c>
      <c r="E54" s="11">
        <v>8.6270461403226403E-2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6.0551693438944697E-2</v>
      </c>
      <c r="D55" s="11">
        <v>2.90382154069369E-2</v>
      </c>
      <c r="E55" s="11">
        <v>0.12196885504024201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4.5319713709573897E-2</v>
      </c>
      <c r="D56" s="11">
        <v>2.3953991963837001E-2</v>
      </c>
      <c r="E56" s="11">
        <v>8.4100507134729399E-2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5.0209379359570303E-2</v>
      </c>
      <c r="D57" s="11">
        <v>3.3274287876242099E-2</v>
      </c>
      <c r="E57" s="11">
        <v>7.5094129803321905E-2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5.3920667512791301E-2</v>
      </c>
      <c r="D58" s="11">
        <v>2.9640765890744901E-2</v>
      </c>
      <c r="E58" s="11">
        <v>9.6119108975834699E-2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6.5754062588231701E-2</v>
      </c>
      <c r="D59" s="11">
        <v>3.4057131103092997E-2</v>
      </c>
      <c r="E59" s="11">
        <v>0.123189045936151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2.38199364054642E-2</v>
      </c>
      <c r="D60" s="11">
        <v>1.25167818583008E-2</v>
      </c>
      <c r="E60" s="11">
        <v>4.4866525023552602E-2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4.0131399899229397E-2</v>
      </c>
      <c r="D61" s="11">
        <v>2.4284575957569499E-2</v>
      </c>
      <c r="E61" s="11">
        <v>6.5623529995616298E-2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9.1645888195256708E-3</v>
      </c>
      <c r="D62" s="11">
        <v>3.16503049365799E-3</v>
      </c>
      <c r="E62" s="11">
        <v>2.6237434751225499E-2</v>
      </c>
      <c r="F62" s="15" t="s">
        <v>112</v>
      </c>
    </row>
    <row r="63" spans="1:6" x14ac:dyDescent="0.25">
      <c r="A63" s="12" t="s">
        <v>137</v>
      </c>
      <c r="B63" t="s">
        <v>154</v>
      </c>
      <c r="C63" s="8">
        <v>1.7051377080562199E-2</v>
      </c>
      <c r="D63" s="11">
        <v>4.8133432388858402E-3</v>
      </c>
      <c r="E63" s="11">
        <v>5.8573529929816598E-2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3.3394401315366397E-2</v>
      </c>
      <c r="D64" s="11">
        <v>1.8473118459327201E-2</v>
      </c>
      <c r="E64" s="11">
        <v>5.9635765388367297E-2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5.3057258445535299E-2</v>
      </c>
      <c r="D65" s="11">
        <v>2.8591067590767402E-2</v>
      </c>
      <c r="E65" s="11">
        <v>9.6382567918726E-2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4.4499727643657699E-2</v>
      </c>
      <c r="D66" s="11">
        <v>2.79396082942579E-2</v>
      </c>
      <c r="E66" s="11">
        <v>7.01667080316314E-2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5.6813378566566902E-2</v>
      </c>
      <c r="D67" s="11">
        <v>4.0274354749554202E-2</v>
      </c>
      <c r="E67" s="11">
        <v>7.9581111508629704E-2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3.3334301653191699E-2</v>
      </c>
      <c r="D68" s="11">
        <v>1.7772886224361701E-2</v>
      </c>
      <c r="E68" s="11">
        <v>6.1665432181401303E-2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3.7259153739344797E-2</v>
      </c>
      <c r="D69" s="11">
        <v>2.2736294240064299E-2</v>
      </c>
      <c r="E69" s="11">
        <v>6.0484384941673998E-2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2.35960682098771E-2</v>
      </c>
      <c r="D70" s="11">
        <v>1.13973782505261E-2</v>
      </c>
      <c r="E70" s="11">
        <v>4.8214337256168603E-2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4.6778811080411702E-2</v>
      </c>
      <c r="D71" s="11">
        <v>2.8517425728422401E-2</v>
      </c>
      <c r="E71" s="11">
        <v>7.5821365909507304E-2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2.7047412689928999E-2</v>
      </c>
      <c r="D72" s="11">
        <v>1.48374204380484E-2</v>
      </c>
      <c r="E72" s="11">
        <v>4.8807442156177099E-2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4.0352153159177499E-2</v>
      </c>
      <c r="D73" s="11">
        <v>1.9625615395811102E-2</v>
      </c>
      <c r="E73" s="11">
        <v>8.1155907647217806E-2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1.1288550037600299E-2</v>
      </c>
      <c r="D74" s="11">
        <v>5.3223248110928602E-3</v>
      </c>
      <c r="E74" s="11">
        <v>2.3782888983784702E-2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5.25193747684813E-2</v>
      </c>
      <c r="D75" s="11">
        <v>2.9890519344592699E-2</v>
      </c>
      <c r="E75" s="11">
        <v>9.0678279530271896E-2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5.38920294510686E-2</v>
      </c>
      <c r="D76" s="11">
        <v>3.7411884121262298E-2</v>
      </c>
      <c r="E76" s="11">
        <v>7.7050674722493301E-2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3.6244866848823797E-2</v>
      </c>
      <c r="D77" s="11">
        <v>1.6379713079500299E-2</v>
      </c>
      <c r="E77" s="11">
        <v>7.8284816502798393E-2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8.4199076307734794E-2</v>
      </c>
      <c r="D78" s="11">
        <v>6.2983926621361E-2</v>
      </c>
      <c r="E78" s="11">
        <v>0.111708293068182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6.3084488759971899E-2</v>
      </c>
      <c r="D79" s="11">
        <v>4.3539899438188201E-2</v>
      </c>
      <c r="E79" s="11">
        <v>9.0571642934896196E-2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7.7067072645704907E-2</v>
      </c>
      <c r="D80" s="11">
        <v>5.3077425493310897E-2</v>
      </c>
      <c r="E80" s="11">
        <v>0.110632634600747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7.5455911068765202E-2</v>
      </c>
      <c r="D81" s="11">
        <v>5.1964921433759602E-2</v>
      </c>
      <c r="E81" s="11">
        <v>0.108352427489119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4.96698035781689E-2</v>
      </c>
      <c r="D82" s="11">
        <v>2.25591591813342E-2</v>
      </c>
      <c r="E82" s="11">
        <v>0.10583320274732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3.7192626503258101E-2</v>
      </c>
      <c r="D83" s="11">
        <v>2.35399177644935E-2</v>
      </c>
      <c r="E83" s="11">
        <v>5.82909558110076E-2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5.3584475656872702E-2</v>
      </c>
      <c r="D84" s="11">
        <v>3.4863499998216703E-2</v>
      </c>
      <c r="E84" s="11">
        <v>8.15092336877076E-2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7.6522859639095095E-2</v>
      </c>
      <c r="D85" s="11">
        <v>6.0647670954566898E-2</v>
      </c>
      <c r="E85" s="11">
        <v>9.6128299893062499E-2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3.1834841310223502E-2</v>
      </c>
      <c r="D86" s="11">
        <v>1.51427731746357E-2</v>
      </c>
      <c r="E86" s="11">
        <v>6.5699338203391203E-2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7.8678235485272804E-3</v>
      </c>
      <c r="D87" s="11">
        <v>1.92029273136112E-3</v>
      </c>
      <c r="E87" s="11">
        <v>3.1651876067018803E-2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2.7279553998801401E-2</v>
      </c>
      <c r="D88" s="11">
        <v>1.6309042527474001E-2</v>
      </c>
      <c r="E88" s="11">
        <v>4.5289781660192402E-2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1.8140686075385E-2</v>
      </c>
      <c r="D89" s="27">
        <v>1.25627199331991E-2</v>
      </c>
      <c r="E89" s="27">
        <v>2.61297836182404E-2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1.19704147601473E-2</v>
      </c>
      <c r="D90" s="11">
        <v>3.7395939402766602E-3</v>
      </c>
      <c r="E90" s="11">
        <v>3.7632900249788603E-2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</v>
      </c>
      <c r="D91" s="11"/>
      <c r="E91" s="11"/>
      <c r="F91" s="15" t="s">
        <v>94</v>
      </c>
    </row>
    <row r="92" spans="1:6" x14ac:dyDescent="0.25">
      <c r="A92" s="12" t="s">
        <v>180</v>
      </c>
      <c r="B92" t="s">
        <v>183</v>
      </c>
      <c r="C92" s="8">
        <v>2.2712085778086401E-2</v>
      </c>
      <c r="D92" s="11">
        <v>8.3423023615314205E-3</v>
      </c>
      <c r="E92" s="11">
        <v>6.0328287507908598E-2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9.2222393260202994E-3</v>
      </c>
      <c r="D93" s="11">
        <v>3.4332653066366102E-3</v>
      </c>
      <c r="E93" s="11">
        <v>2.4531965274934901E-2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9.5876569514611303E-3</v>
      </c>
      <c r="D94" s="11">
        <v>2.3106391443427198E-3</v>
      </c>
      <c r="E94" s="11">
        <v>3.8889247121968999E-2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2.39573930975189E-2</v>
      </c>
      <c r="D96" s="11">
        <v>1.37113150197655E-2</v>
      </c>
      <c r="E96" s="11">
        <v>4.1537617217799298E-2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2.1407330829928701E-2</v>
      </c>
      <c r="D97" s="11">
        <v>8.96475203970005E-3</v>
      </c>
      <c r="E97" s="11">
        <v>5.0243976241847101E-2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1.51800583190645E-2</v>
      </c>
      <c r="D98" s="11">
        <v>6.8954260130388804E-3</v>
      </c>
      <c r="E98" s="11">
        <v>3.3086786301680902E-2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4.13128839091907E-3</v>
      </c>
      <c r="D99" s="11">
        <v>5.1995534627456599E-4</v>
      </c>
      <c r="E99" s="11">
        <v>3.2021426366664898E-2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</v>
      </c>
      <c r="D100" s="11"/>
      <c r="E100" s="11"/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1.3888910973264499E-2</v>
      </c>
      <c r="D101" s="27">
        <v>1.0170881821635801E-2</v>
      </c>
      <c r="E101" s="27">
        <v>1.89400819208396E-2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2.0853728652063998E-3</v>
      </c>
      <c r="D102" s="11">
        <v>2.77769361529086E-4</v>
      </c>
      <c r="E102" s="11">
        <v>1.54740093234347E-2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3.1781609573715802E-3</v>
      </c>
      <c r="D103" s="11">
        <v>4.1622691709977103E-4</v>
      </c>
      <c r="E103" s="11">
        <v>2.3830382294106299E-2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2.2134989495751701E-2</v>
      </c>
      <c r="D104" s="11">
        <v>1.35580244717689E-2</v>
      </c>
      <c r="E104" s="11">
        <v>3.59401554880849E-2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2.7866539550597202E-3</v>
      </c>
      <c r="D105" s="11">
        <v>3.8117753669793302E-4</v>
      </c>
      <c r="E105" s="11">
        <v>2.00674970466607E-2</v>
      </c>
      <c r="F105" s="15" t="s">
        <v>112</v>
      </c>
    </row>
    <row r="106" spans="1:6" x14ac:dyDescent="0.25">
      <c r="A106" s="12" t="s">
        <v>192</v>
      </c>
      <c r="B106" t="s">
        <v>192</v>
      </c>
      <c r="C106" s="8">
        <v>1.00683449226769E-2</v>
      </c>
      <c r="D106" s="11">
        <v>3.7987330368015001E-3</v>
      </c>
      <c r="E106" s="11">
        <v>2.6411288686605701E-2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8.8757013723767993E-3</v>
      </c>
      <c r="D107" s="11">
        <v>2.7799170666909698E-3</v>
      </c>
      <c r="E107" s="11">
        <v>2.7963458543316898E-2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1.07649058792724E-2</v>
      </c>
      <c r="D108" s="11">
        <v>2.4730546860746599E-3</v>
      </c>
      <c r="E108" s="11">
        <v>4.5587770716843501E-2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8.0728357061829702E-3</v>
      </c>
      <c r="D109" s="11">
        <v>2.5180429669230502E-3</v>
      </c>
      <c r="E109" s="11">
        <v>2.5567389207415001E-2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1.73434081634741E-2</v>
      </c>
      <c r="D110" s="11">
        <v>9.9897798324825402E-3</v>
      </c>
      <c r="E110" s="11">
        <v>2.99464145821066E-2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1.7469088175870499E-2</v>
      </c>
      <c r="D111" s="27">
        <v>1.12395535395235E-2</v>
      </c>
      <c r="E111" s="27">
        <v>2.7056867193234399E-2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9.0879286956599397E-3</v>
      </c>
      <c r="D112" s="11">
        <v>2.1157317304016702E-3</v>
      </c>
      <c r="E112" s="11">
        <v>3.8157771302123299E-2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1.98592249430798E-2</v>
      </c>
      <c r="D113" s="11">
        <v>1.09278712425918E-2</v>
      </c>
      <c r="E113" s="11">
        <v>3.5825774573620101E-2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2.7098570113352E-2</v>
      </c>
      <c r="D114" s="11">
        <v>1.48112189196283E-2</v>
      </c>
      <c r="E114" s="11">
        <v>4.9071742203101301E-2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1.1807254661628699E-2</v>
      </c>
      <c r="D115" s="11">
        <v>1.2639357727860399E-3</v>
      </c>
      <c r="E115" s="11">
        <v>0.101372460710672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5.9330393673749197E-3</v>
      </c>
      <c r="D116" s="11">
        <v>6.7166746840307005E-4</v>
      </c>
      <c r="E116" s="11">
        <v>5.0332515477923598E-2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9.94822296643442E-3</v>
      </c>
      <c r="D118" s="11">
        <v>3.1364810090195802E-3</v>
      </c>
      <c r="E118" s="11">
        <v>3.10921476790775E-2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8.1474509821217005E-3</v>
      </c>
      <c r="D119" s="11">
        <v>1.9051978050945799E-3</v>
      </c>
      <c r="E119" s="11">
        <v>3.4142404692766297E-2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1.9228672249313201E-2</v>
      </c>
      <c r="D120" s="27">
        <v>1.48441331994086E-2</v>
      </c>
      <c r="E120" s="27">
        <v>2.48755796791328E-2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1.87891872541768E-2</v>
      </c>
      <c r="D121" s="11">
        <v>9.1176162374758795E-3</v>
      </c>
      <c r="E121" s="11">
        <v>3.83231584705069E-2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1.7666181597540902E-2</v>
      </c>
      <c r="D122" s="11">
        <v>8.0755841107203203E-3</v>
      </c>
      <c r="E122" s="11">
        <v>3.8207888346102399E-2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2.6024640364234401E-2</v>
      </c>
      <c r="D123" s="11">
        <v>1.5686223936817699E-2</v>
      </c>
      <c r="E123" s="11">
        <v>4.2880028432789097E-2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1.66575623970996E-2</v>
      </c>
      <c r="D124" s="11">
        <v>8.1199696491761203E-3</v>
      </c>
      <c r="E124" s="11">
        <v>3.3865362324168202E-2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9.3309441182257095E-3</v>
      </c>
      <c r="D125" s="11">
        <v>2.9588314007584801E-3</v>
      </c>
      <c r="E125" s="11">
        <v>2.90264713623123E-2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4.1480500510342197E-3</v>
      </c>
      <c r="D126" s="11">
        <v>1.0188164225832001E-3</v>
      </c>
      <c r="E126" s="11">
        <v>1.6727600195374101E-2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1.7371363284126098E-2</v>
      </c>
      <c r="D127" s="11">
        <v>8.0314515864440498E-3</v>
      </c>
      <c r="E127" s="11">
        <v>3.7165870161597697E-2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7.5905437016655398E-3</v>
      </c>
      <c r="D128" s="11">
        <v>2.8589816150945799E-3</v>
      </c>
      <c r="E128" s="11">
        <v>1.9995725738499798E-2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2.7062615465054101E-2</v>
      </c>
      <c r="D129" s="11">
        <v>1.40677686592588E-2</v>
      </c>
      <c r="E129" s="11">
        <v>5.1434994317071603E-2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2.6222070628777301E-2</v>
      </c>
      <c r="D130" s="11">
        <v>1.49957005228468E-2</v>
      </c>
      <c r="E130" s="11">
        <v>4.5465014089626297E-2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1.8304431730986101E-2</v>
      </c>
      <c r="D131" s="11">
        <v>8.8601444186435195E-3</v>
      </c>
      <c r="E131" s="11">
        <v>3.74354321445063E-2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1.02242291859642E-2</v>
      </c>
      <c r="D132" s="27">
        <v>6.2995863678471401E-3</v>
      </c>
      <c r="E132" s="27">
        <v>1.65531947806783E-2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4.8465232589587704E-3</v>
      </c>
      <c r="D133" s="11">
        <v>6.3699665591484796E-4</v>
      </c>
      <c r="E133" s="11">
        <v>3.5875638995513798E-2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1.64380174851349E-2</v>
      </c>
      <c r="D134" s="11">
        <v>5.0831257175365501E-3</v>
      </c>
      <c r="E134" s="11">
        <v>5.1836377467592398E-2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1.49957297028791E-2</v>
      </c>
      <c r="D135" s="11">
        <v>4.8318466516669304E-3</v>
      </c>
      <c r="E135" s="11">
        <v>4.5560723356822201E-2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1.1900754930046499E-2</v>
      </c>
      <c r="D137" s="11">
        <v>2.6173457388436201E-3</v>
      </c>
      <c r="E137" s="11">
        <v>5.2381980639607501E-2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4.2646856160977603E-3</v>
      </c>
      <c r="D138" s="11">
        <v>5.70172835207555E-4</v>
      </c>
      <c r="E138" s="11">
        <v>3.1152119528202901E-2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1.22500114335484E-2</v>
      </c>
      <c r="D139" s="11">
        <v>2.7959103940296999E-3</v>
      </c>
      <c r="E139" s="11">
        <v>5.2005076031818198E-2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3.68192330471238E-3</v>
      </c>
      <c r="D140" s="11">
        <v>4.5375069266943499E-4</v>
      </c>
      <c r="E140" s="11">
        <v>2.9205611625785399E-2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1.30000217376629E-2</v>
      </c>
      <c r="D141" s="11">
        <v>6.1093407741159402E-3</v>
      </c>
      <c r="E141" s="11">
        <v>2.7448015715361901E-2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1.6193381919686899E-2</v>
      </c>
      <c r="D142" s="11">
        <v>5.1239624306380202E-3</v>
      </c>
      <c r="E142" s="11">
        <v>4.9975098730233397E-2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</v>
      </c>
      <c r="D143" s="11"/>
      <c r="E143" s="11"/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</v>
      </c>
      <c r="D144" s="11"/>
      <c r="E144" s="11"/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1.5904233633021601E-2</v>
      </c>
      <c r="D145" s="27">
        <v>9.3661769808872208E-3</v>
      </c>
      <c r="E145" s="27">
        <v>2.68823305713611E-2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4.6712260603589502E-3</v>
      </c>
      <c r="D146" s="11">
        <v>1.10118881219542E-3</v>
      </c>
      <c r="E146" s="11">
        <v>1.9588304256207299E-2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5.1776654626610298E-3</v>
      </c>
      <c r="D147" s="11">
        <v>6.3672428813114402E-4</v>
      </c>
      <c r="E147" s="11">
        <v>4.0781791768827097E-2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</v>
      </c>
      <c r="D148" s="11"/>
      <c r="E148" s="11"/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1.1208592713441099E-2</v>
      </c>
      <c r="D149" s="11">
        <v>3.4872468828163199E-3</v>
      </c>
      <c r="E149" s="11">
        <v>3.5418636845963199E-2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1.9343736444835401E-2</v>
      </c>
      <c r="D150" s="11">
        <v>1.07072725561966E-2</v>
      </c>
      <c r="E150" s="11">
        <v>3.4701998389577701E-2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1.02997025235173E-2</v>
      </c>
      <c r="D151" s="27">
        <v>6.0721760631358103E-3</v>
      </c>
      <c r="E151" s="27">
        <v>1.7418905309510398E-2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</v>
      </c>
      <c r="D152" s="11"/>
      <c r="E152" s="11"/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1.18157109491119E-2</v>
      </c>
      <c r="D153" s="11">
        <v>2.7356036884665599E-3</v>
      </c>
      <c r="E153" s="11">
        <v>4.9537701842846699E-2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3.7133666257143298E-3</v>
      </c>
      <c r="D154" s="11">
        <v>4.9242246942249096E-4</v>
      </c>
      <c r="E154" s="11">
        <v>2.7424493143326199E-2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5.3257200875333997E-3</v>
      </c>
      <c r="D155" s="11">
        <v>1.68687191055101E-3</v>
      </c>
      <c r="E155" s="11">
        <v>1.6682961117523099E-2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1.5978322683153998E-2</v>
      </c>
      <c r="D156" s="11">
        <v>7.9899829610119207E-3</v>
      </c>
      <c r="E156" s="11">
        <v>3.16981565953273E-2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4.4180306564814004E-3</v>
      </c>
      <c r="D157" s="11">
        <v>5.7908429924753398E-4</v>
      </c>
      <c r="E157" s="11">
        <v>3.28696486478776E-2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6.7252429406800497E-3</v>
      </c>
      <c r="D158" s="11">
        <v>8.7047316550802598E-4</v>
      </c>
      <c r="E158" s="11">
        <v>4.9988753815233003E-2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5.4843726730808501E-3</v>
      </c>
      <c r="D159" s="27">
        <v>2.2846955628322702E-3</v>
      </c>
      <c r="E159" s="27">
        <v>1.31062779808905E-2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3.4611366577003899E-3</v>
      </c>
      <c r="D160" s="11">
        <v>4.5629567321538102E-4</v>
      </c>
      <c r="E160" s="11">
        <v>2.5744087420118699E-2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6.0439859798487499E-3</v>
      </c>
      <c r="D161" s="11">
        <v>2.2453499359729001E-3</v>
      </c>
      <c r="E161" s="11">
        <v>1.6164957885495199E-2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3.22402300731366E-3</v>
      </c>
      <c r="D162" s="27">
        <v>9.6225184387839697E-4</v>
      </c>
      <c r="E162" s="27">
        <v>1.0744905030836201E-2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</v>
      </c>
      <c r="D163" s="11"/>
      <c r="E163" s="11"/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3.7183357870231898E-3</v>
      </c>
      <c r="D164" s="10">
        <v>1.0983765288291199E-3</v>
      </c>
      <c r="E164" s="10">
        <v>1.25094256980204E-2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78</v>
      </c>
    </row>
    <row r="3" spans="1:6" x14ac:dyDescent="0.25">
      <c r="A3" s="1" t="s">
        <v>328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3.3306757642776401E-2</v>
      </c>
      <c r="D12" s="23">
        <v>3.1225884670055899E-2</v>
      </c>
      <c r="E12" s="23">
        <v>3.5521214235954397E-2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1.9486085268297301E-2</v>
      </c>
      <c r="D13" s="27">
        <v>1.3219977149038499E-2</v>
      </c>
      <c r="E13" s="27">
        <v>2.8636062076437901E-2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1.9338946176948601E-2</v>
      </c>
      <c r="D14" s="11">
        <v>1.30986484209391E-2</v>
      </c>
      <c r="E14" s="11">
        <v>2.8466418414006499E-2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2.8811676870414301E-2</v>
      </c>
      <c r="D15" s="27">
        <v>2.1130830451032701E-2</v>
      </c>
      <c r="E15" s="27">
        <v>3.9172706851524401E-2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4.1166305158471798E-2</v>
      </c>
      <c r="D16" s="11">
        <v>2.6588233422469E-2</v>
      </c>
      <c r="E16" s="11">
        <v>6.3218286000812099E-2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2.3167640667750102E-2</v>
      </c>
      <c r="D17" s="11">
        <v>1.4906323010766699E-2</v>
      </c>
      <c r="E17" s="11">
        <v>3.5840927277889102E-2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</v>
      </c>
      <c r="D18" s="11"/>
      <c r="E18" s="11"/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1.8451913723870301E-2</v>
      </c>
      <c r="D19" s="27">
        <v>1.27619114268299E-2</v>
      </c>
      <c r="E19" s="27">
        <v>2.6610468272386799E-2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1.10636095923369E-2</v>
      </c>
      <c r="D20" s="11">
        <v>5.9818309679770896E-3</v>
      </c>
      <c r="E20" s="11">
        <v>2.0374053092482799E-2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3.7327379302544303E-2</v>
      </c>
      <c r="D21" s="11">
        <v>2.2421106340919299E-2</v>
      </c>
      <c r="E21" s="11">
        <v>6.1520163795314699E-2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1.5512039202603601E-2</v>
      </c>
      <c r="D22" s="11">
        <v>5.7335030402172601E-3</v>
      </c>
      <c r="E22" s="11">
        <v>4.1275610207973101E-2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1.24642249224229E-2</v>
      </c>
      <c r="D23" s="27">
        <v>6.5487498684238601E-3</v>
      </c>
      <c r="E23" s="27">
        <v>2.3596222807555502E-2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</v>
      </c>
      <c r="D24" s="11"/>
      <c r="E24" s="11"/>
      <c r="F24" s="15" t="s">
        <v>94</v>
      </c>
    </row>
    <row r="25" spans="1:6" x14ac:dyDescent="0.25">
      <c r="A25" s="12" t="s">
        <v>116</v>
      </c>
      <c r="B25" t="s">
        <v>118</v>
      </c>
      <c r="C25" s="8">
        <v>1.47567573298126E-2</v>
      </c>
      <c r="D25" s="11">
        <v>7.32444078278131E-3</v>
      </c>
      <c r="E25" s="11">
        <v>2.9506680124125301E-2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6.5612950162344903E-3</v>
      </c>
      <c r="D26" s="11">
        <v>1.5842642892146799E-3</v>
      </c>
      <c r="E26" s="11">
        <v>2.6754879383016399E-2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1.10119077390702E-2</v>
      </c>
      <c r="D27" s="27">
        <v>6.9859995028644702E-3</v>
      </c>
      <c r="E27" s="27">
        <v>1.7317415753652199E-2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6.7863006955334098E-3</v>
      </c>
      <c r="D28" s="11">
        <v>2.1520521900416801E-3</v>
      </c>
      <c r="E28" s="11">
        <v>2.1188080497725401E-2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1.1610671491514899E-2</v>
      </c>
      <c r="D29" s="11">
        <v>4.3751412303916302E-3</v>
      </c>
      <c r="E29" s="11">
        <v>3.0446271449707001E-2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1.5185213891747099E-2</v>
      </c>
      <c r="D30" s="11">
        <v>8.0963966770847308E-3</v>
      </c>
      <c r="E30" s="11">
        <v>2.8303556422497999E-2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3.6489706219524302E-3</v>
      </c>
      <c r="D31" s="11">
        <v>4.5508208389131001E-4</v>
      </c>
      <c r="E31" s="11">
        <v>2.8616677307698402E-2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1.3443674244976099E-2</v>
      </c>
      <c r="D32" s="11">
        <v>5.6327962660296001E-3</v>
      </c>
      <c r="E32" s="11">
        <v>3.1740000487166298E-2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2.8037437786828601E-2</v>
      </c>
      <c r="D33" s="27">
        <v>2.3142166605413302E-2</v>
      </c>
      <c r="E33" s="27">
        <v>3.3932238328694297E-2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1.0949234830320899E-2</v>
      </c>
      <c r="D34" s="11">
        <v>4.0668273139217699E-3</v>
      </c>
      <c r="E34" s="11">
        <v>2.91381696431041E-2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1.3303194477795899E-2</v>
      </c>
      <c r="D35" s="11">
        <v>5.59557533465317E-3</v>
      </c>
      <c r="E35" s="11">
        <v>3.12935566290755E-2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9.80226756613908E-3</v>
      </c>
      <c r="D36" s="11">
        <v>3.0941210022082302E-3</v>
      </c>
      <c r="E36" s="11">
        <v>3.0607357328864299E-2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0</v>
      </c>
      <c r="D37" s="11"/>
      <c r="E37" s="11"/>
      <c r="F37" s="15" t="s">
        <v>94</v>
      </c>
    </row>
    <row r="38" spans="1:6" x14ac:dyDescent="0.25">
      <c r="A38" s="12" t="s">
        <v>125</v>
      </c>
      <c r="B38" t="s">
        <v>130</v>
      </c>
      <c r="C38" s="8">
        <v>1.2717684157459001E-2</v>
      </c>
      <c r="D38" s="11">
        <v>5.2939398875551701E-3</v>
      </c>
      <c r="E38" s="11">
        <v>3.0235381139587701E-2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2.2773287071276599E-2</v>
      </c>
      <c r="D39" s="11">
        <v>1.1611717131062601E-2</v>
      </c>
      <c r="E39" s="11">
        <v>4.41841155159148E-2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2.3124276852935E-2</v>
      </c>
      <c r="D40" s="11">
        <v>1.3837347007145799E-2</v>
      </c>
      <c r="E40" s="11">
        <v>3.8401414511626597E-2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8.8196808368822491E-3</v>
      </c>
      <c r="D41" s="11">
        <v>2.0753245826059599E-3</v>
      </c>
      <c r="E41" s="11">
        <v>3.6676207102533699E-2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1.94136799605302E-2</v>
      </c>
      <c r="D42" s="11">
        <v>1.05840721407231E-2</v>
      </c>
      <c r="E42" s="11">
        <v>3.5346115714755502E-2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5.1950708040966603E-2</v>
      </c>
      <c r="D43" s="11">
        <v>3.67028396881681E-2</v>
      </c>
      <c r="E43" s="11">
        <v>7.3052776498294905E-2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2.7581962287377401E-2</v>
      </c>
      <c r="D44" s="11">
        <v>1.6367622993738298E-2</v>
      </c>
      <c r="E44" s="11">
        <v>4.6119590269602599E-2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2.5209664680703799E-2</v>
      </c>
      <c r="D45" s="11">
        <v>1.6963070913921099E-2</v>
      </c>
      <c r="E45" s="11">
        <v>3.7313165686990203E-2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5.1982064373409298E-2</v>
      </c>
      <c r="D46" s="27">
        <v>4.7883194234118603E-2</v>
      </c>
      <c r="E46" s="27">
        <v>5.64110153826188E-2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1.40569305521788E-2</v>
      </c>
      <c r="D47" s="11">
        <v>4.5412749106721901E-3</v>
      </c>
      <c r="E47" s="11">
        <v>4.2657004033340301E-2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5.4948845820758603E-2</v>
      </c>
      <c r="D48" s="11">
        <v>3.4725504707796402E-2</v>
      </c>
      <c r="E48" s="11">
        <v>8.5901686079092404E-2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7.0571464742617607E-2</v>
      </c>
      <c r="D49" s="11">
        <v>4.4813784634060203E-2</v>
      </c>
      <c r="E49" s="11">
        <v>0.109437707135408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3.28173620362378E-2</v>
      </c>
      <c r="D50" s="11">
        <v>1.65075697660211E-2</v>
      </c>
      <c r="E50" s="11">
        <v>6.4189797898027395E-2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4.0669245696559601E-2</v>
      </c>
      <c r="D51" s="11">
        <v>2.62143542124662E-2</v>
      </c>
      <c r="E51" s="11">
        <v>6.2582480303100305E-2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5.3516095215748398E-2</v>
      </c>
      <c r="D52" s="11">
        <v>2.9256770596575998E-2</v>
      </c>
      <c r="E52" s="11">
        <v>9.5903636578624898E-2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7.6783465802770998E-2</v>
      </c>
      <c r="D53" s="11">
        <v>4.6639680508921699E-2</v>
      </c>
      <c r="E53" s="11">
        <v>0.123878045123062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1.67356212283301E-2</v>
      </c>
      <c r="D54" s="11">
        <v>3.7048675584620099E-3</v>
      </c>
      <c r="E54" s="11">
        <v>7.2273385813851801E-2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5.3191535539289798E-2</v>
      </c>
      <c r="D55" s="11">
        <v>3.0576915292627901E-2</v>
      </c>
      <c r="E55" s="11">
        <v>9.09624791192052E-2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7.9117530332782099E-2</v>
      </c>
      <c r="D56" s="11">
        <v>4.9541676331117203E-2</v>
      </c>
      <c r="E56" s="11">
        <v>0.124045486994686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4.1990610210902203E-2</v>
      </c>
      <c r="D57" s="11">
        <v>2.5589411798510701E-2</v>
      </c>
      <c r="E57" s="11">
        <v>6.8168526489586698E-2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5.0159111420467202E-2</v>
      </c>
      <c r="D58" s="11">
        <v>3.01222776017879E-2</v>
      </c>
      <c r="E58" s="11">
        <v>8.2391872884946302E-2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4.1191086510952199E-2</v>
      </c>
      <c r="D59" s="11">
        <v>1.7509578069728901E-2</v>
      </c>
      <c r="E59" s="11">
        <v>9.3842330495341894E-2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1.95607048350868E-2</v>
      </c>
      <c r="D60" s="11">
        <v>9.1096171479193994E-3</v>
      </c>
      <c r="E60" s="11">
        <v>4.1499733475226598E-2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3.5288950117706303E-2</v>
      </c>
      <c r="D61" s="11">
        <v>2.05216232770274E-2</v>
      </c>
      <c r="E61" s="11">
        <v>6.0031528114436503E-2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9.7444260267104798E-3</v>
      </c>
      <c r="D62" s="11">
        <v>3.5752474259087398E-3</v>
      </c>
      <c r="E62" s="11">
        <v>2.62779418979712E-2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2.78196654886286E-2</v>
      </c>
      <c r="D63" s="11">
        <v>9.9790645924542204E-3</v>
      </c>
      <c r="E63" s="11">
        <v>7.51351187518286E-2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3.2250971785308502E-2</v>
      </c>
      <c r="D64" s="11">
        <v>1.45433689940433E-2</v>
      </c>
      <c r="E64" s="11">
        <v>6.9987638056382404E-2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6.7890561183468798E-2</v>
      </c>
      <c r="D65" s="11">
        <v>3.8853427884637103E-2</v>
      </c>
      <c r="E65" s="11">
        <v>0.11600933679266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5.3552489571783303E-2</v>
      </c>
      <c r="D66" s="11">
        <v>3.45279252733399E-2</v>
      </c>
      <c r="E66" s="11">
        <v>8.2167301387225805E-2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5.3690902888523198E-2</v>
      </c>
      <c r="D67" s="11">
        <v>3.8612825666749402E-2</v>
      </c>
      <c r="E67" s="11">
        <v>7.42024351893006E-2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3.5981095125251002E-2</v>
      </c>
      <c r="D68" s="11">
        <v>1.85565728427112E-2</v>
      </c>
      <c r="E68" s="11">
        <v>6.8623141623050304E-2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3.3755280149645697E-2</v>
      </c>
      <c r="D69" s="11">
        <v>2.00017032514237E-2</v>
      </c>
      <c r="E69" s="11">
        <v>5.6421612285448397E-2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1.9492707473529901E-2</v>
      </c>
      <c r="D70" s="11">
        <v>8.8529890312067702E-3</v>
      </c>
      <c r="E70" s="11">
        <v>4.2372812517679999E-2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3.5294599164368702E-2</v>
      </c>
      <c r="D71" s="11">
        <v>1.9944718782894399E-2</v>
      </c>
      <c r="E71" s="11">
        <v>6.1714171270192901E-2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3.6167316468121602E-2</v>
      </c>
      <c r="D72" s="11">
        <v>2.02060139020552E-2</v>
      </c>
      <c r="E72" s="11">
        <v>6.3914433683220501E-2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4.1953563514659703E-2</v>
      </c>
      <c r="D73" s="11">
        <v>2.1492089261743199E-2</v>
      </c>
      <c r="E73" s="11">
        <v>8.02967585520101E-2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4.5394364392223101E-2</v>
      </c>
      <c r="D74" s="11">
        <v>2.9563098699056E-2</v>
      </c>
      <c r="E74" s="11">
        <v>6.9099736831942399E-2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6.3341231888752098E-2</v>
      </c>
      <c r="D75" s="11">
        <v>3.94973723801069E-2</v>
      </c>
      <c r="E75" s="11">
        <v>0.100079412066592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2.9568353645593601E-2</v>
      </c>
      <c r="D76" s="11">
        <v>1.8393494498427799E-2</v>
      </c>
      <c r="E76" s="11">
        <v>4.7205935696474903E-2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3.7751815268404397E-2</v>
      </c>
      <c r="D77" s="11">
        <v>1.88489526118602E-2</v>
      </c>
      <c r="E77" s="11">
        <v>7.4178395899944599E-2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6.9137139664763106E-2</v>
      </c>
      <c r="D78" s="11">
        <v>4.8600790568607798E-2</v>
      </c>
      <c r="E78" s="11">
        <v>9.7462210480898703E-2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6.4733843624291604E-2</v>
      </c>
      <c r="D79" s="11">
        <v>4.4662371297652603E-2</v>
      </c>
      <c r="E79" s="11">
        <v>9.2947920903036899E-2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6.5556486136446795E-2</v>
      </c>
      <c r="D80" s="11">
        <v>4.4246822810828597E-2</v>
      </c>
      <c r="E80" s="11">
        <v>9.6097176731291895E-2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5.1731032862081298E-2</v>
      </c>
      <c r="D81" s="11">
        <v>3.3516243467245799E-2</v>
      </c>
      <c r="E81" s="11">
        <v>7.9035354285057605E-2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4.3240974434776702E-2</v>
      </c>
      <c r="D82" s="11">
        <v>1.80670024745672E-2</v>
      </c>
      <c r="E82" s="11">
        <v>9.9922121740944295E-2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6.6195761952651394E-2</v>
      </c>
      <c r="D83" s="11">
        <v>4.6464768844687601E-2</v>
      </c>
      <c r="E83" s="11">
        <v>9.3483968748624705E-2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6.5170352055336805E-2</v>
      </c>
      <c r="D84" s="11">
        <v>4.6617720354242498E-2</v>
      </c>
      <c r="E84" s="11">
        <v>9.0406294418551303E-2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0.11463910760224499</v>
      </c>
      <c r="D85" s="11">
        <v>9.2944160604046894E-2</v>
      </c>
      <c r="E85" s="11">
        <v>0.140613039976802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2.5404018280974799E-2</v>
      </c>
      <c r="D86" s="11">
        <v>1.1914599850305799E-2</v>
      </c>
      <c r="E86" s="11">
        <v>5.3341353019555698E-2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4.0186400972159003E-2</v>
      </c>
      <c r="D87" s="11">
        <v>1.40737109632338E-2</v>
      </c>
      <c r="E87" s="11">
        <v>0.109374341397992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5.4983637404463499E-2</v>
      </c>
      <c r="D88" s="11">
        <v>3.6303267871255901E-2</v>
      </c>
      <c r="E88" s="11">
        <v>8.2453836391410906E-2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1.5607919748066801E-2</v>
      </c>
      <c r="D89" s="27">
        <v>1.0716038972530701E-2</v>
      </c>
      <c r="E89" s="27">
        <v>2.2681747841606401E-2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1.53683060063986E-2</v>
      </c>
      <c r="D90" s="11">
        <v>4.3082919870025202E-3</v>
      </c>
      <c r="E90" s="11">
        <v>5.3301081248559E-2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1.50025053507456E-2</v>
      </c>
      <c r="D91" s="11">
        <v>4.6823715665548398E-3</v>
      </c>
      <c r="E91" s="11">
        <v>4.6994657255217398E-2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9.1603254966226393E-3</v>
      </c>
      <c r="D92" s="11">
        <v>2.1846825282645999E-3</v>
      </c>
      <c r="E92" s="11">
        <v>3.7570401615470102E-2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9.5006838464170296E-3</v>
      </c>
      <c r="D93" s="11">
        <v>3.3952245712388701E-3</v>
      </c>
      <c r="E93" s="11">
        <v>2.6295592865103402E-2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5.2384328018282899E-3</v>
      </c>
      <c r="D94" s="11">
        <v>6.6711360351911803E-4</v>
      </c>
      <c r="E94" s="11">
        <v>3.9884012434710098E-2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</v>
      </c>
      <c r="D95" s="11"/>
      <c r="E95" s="11"/>
      <c r="F95" s="15" t="s">
        <v>94</v>
      </c>
    </row>
    <row r="96" spans="1:6" x14ac:dyDescent="0.25">
      <c r="A96" s="12" t="s">
        <v>180</v>
      </c>
      <c r="B96" t="s">
        <v>187</v>
      </c>
      <c r="C96" s="8">
        <v>2.04046719471686E-2</v>
      </c>
      <c r="D96" s="11">
        <v>1.18107010449266E-2</v>
      </c>
      <c r="E96" s="11">
        <v>3.5030308824730898E-2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1.36046779304905E-2</v>
      </c>
      <c r="D97" s="11">
        <v>5.32805424749063E-3</v>
      </c>
      <c r="E97" s="11">
        <v>3.42949562232365E-2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1.06876935318594E-2</v>
      </c>
      <c r="D98" s="11">
        <v>4.0290282575448496E-3</v>
      </c>
      <c r="E98" s="11">
        <v>2.8041124043830499E-2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3.13767296003041E-3</v>
      </c>
      <c r="D99" s="11">
        <v>3.9208545376191202E-4</v>
      </c>
      <c r="E99" s="11">
        <v>2.4635472447529401E-2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8.8448677338918008E-3</v>
      </c>
      <c r="D100" s="11">
        <v>2.0870852788262601E-3</v>
      </c>
      <c r="E100" s="11">
        <v>3.66794399042987E-2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1.32860454990371E-2</v>
      </c>
      <c r="D101" s="27">
        <v>9.9370780526942797E-3</v>
      </c>
      <c r="E101" s="27">
        <v>1.7743445671206701E-2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</v>
      </c>
      <c r="D102" s="11"/>
      <c r="E102" s="11"/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1.00821535623265E-2</v>
      </c>
      <c r="D103" s="11">
        <v>3.7652327917527002E-3</v>
      </c>
      <c r="E103" s="11">
        <v>2.6712786172366498E-2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1.34929530229227E-2</v>
      </c>
      <c r="D104" s="11">
        <v>7.2797949468415002E-3</v>
      </c>
      <c r="E104" s="11">
        <v>2.4876036022375099E-2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1.4832636955802401E-2</v>
      </c>
      <c r="D105" s="11">
        <v>7.5286443175065698E-3</v>
      </c>
      <c r="E105" s="11">
        <v>2.9015509208548299E-2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1.0688411153961099E-2</v>
      </c>
      <c r="D106" s="11">
        <v>3.5531789624627E-3</v>
      </c>
      <c r="E106" s="11">
        <v>3.1696312489561902E-2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1.26410985781297E-2</v>
      </c>
      <c r="D107" s="11">
        <v>3.8760543954341402E-3</v>
      </c>
      <c r="E107" s="11">
        <v>4.0422495339427697E-2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0</v>
      </c>
      <c r="D108" s="11"/>
      <c r="E108" s="11"/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5.0766075561863898E-3</v>
      </c>
      <c r="D109" s="11">
        <v>1.2262765698315399E-3</v>
      </c>
      <c r="E109" s="11">
        <v>2.0765073488103501E-2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1.74515363127326E-2</v>
      </c>
      <c r="D110" s="11">
        <v>1.0802343567839601E-2</v>
      </c>
      <c r="E110" s="11">
        <v>2.8077353079899801E-2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1.5239303804285601E-2</v>
      </c>
      <c r="D111" s="27">
        <v>9.6741364681265408E-3</v>
      </c>
      <c r="E111" s="27">
        <v>2.3928548925040101E-2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9.7359148298304804E-3</v>
      </c>
      <c r="D112" s="11">
        <v>2.23544905542384E-3</v>
      </c>
      <c r="E112" s="11">
        <v>4.1359067381148702E-2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1.8013434147816799E-2</v>
      </c>
      <c r="D113" s="11">
        <v>9.7679623612975507E-3</v>
      </c>
      <c r="E113" s="11">
        <v>3.2987325195453998E-2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1.21378800052045E-2</v>
      </c>
      <c r="D114" s="11">
        <v>4.5251322404323601E-3</v>
      </c>
      <c r="E114" s="11">
        <v>3.2144205340774903E-2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</v>
      </c>
      <c r="D115" s="11"/>
      <c r="E115" s="11"/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1.90851109151816E-2</v>
      </c>
      <c r="D116" s="11">
        <v>5.5494839808027602E-3</v>
      </c>
      <c r="E116" s="11">
        <v>6.3526207191621706E-2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</v>
      </c>
      <c r="D117" s="11"/>
      <c r="E117" s="11"/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8.9808142194439597E-3</v>
      </c>
      <c r="D118" s="11">
        <v>2.88964405726974E-3</v>
      </c>
      <c r="E118" s="11">
        <v>2.7556900975836799E-2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1.5018698223395801E-2</v>
      </c>
      <c r="D119" s="11">
        <v>4.69917070057458E-3</v>
      </c>
      <c r="E119" s="11">
        <v>4.6931647765841897E-2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1.81106614656232E-2</v>
      </c>
      <c r="D120" s="27">
        <v>1.3763579431277E-2</v>
      </c>
      <c r="E120" s="27">
        <v>2.37975941047423E-2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2.68049545218778E-2</v>
      </c>
      <c r="D121" s="11">
        <v>1.3086641646270899E-2</v>
      </c>
      <c r="E121" s="11">
        <v>5.4115219659272101E-2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2.4161976198082E-2</v>
      </c>
      <c r="D122" s="11">
        <v>1.32541708784653E-2</v>
      </c>
      <c r="E122" s="11">
        <v>4.3649498197454097E-2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1.4501243604379901E-2</v>
      </c>
      <c r="D123" s="11">
        <v>6.5986645495228497E-3</v>
      </c>
      <c r="E123" s="11">
        <v>3.15672318279673E-2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2.1140096324653398E-2</v>
      </c>
      <c r="D124" s="11">
        <v>9.9477197732437198E-3</v>
      </c>
      <c r="E124" s="11">
        <v>4.4360996925885902E-2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3.37554989941799E-3</v>
      </c>
      <c r="D125" s="11">
        <v>4.2710686273836698E-4</v>
      </c>
      <c r="E125" s="11">
        <v>2.6145560628837002E-2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2.0513682224854099E-2</v>
      </c>
      <c r="D126" s="11">
        <v>9.5397696629358208E-3</v>
      </c>
      <c r="E126" s="11">
        <v>4.3556116150582802E-2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6.5213186616774003E-3</v>
      </c>
      <c r="D127" s="11">
        <v>1.58689424463847E-3</v>
      </c>
      <c r="E127" s="11">
        <v>2.63936483966094E-2</v>
      </c>
      <c r="F127" s="15" t="s">
        <v>112</v>
      </c>
    </row>
    <row r="128" spans="1:6" x14ac:dyDescent="0.25">
      <c r="A128" s="12" t="s">
        <v>210</v>
      </c>
      <c r="B128" t="s">
        <v>218</v>
      </c>
      <c r="C128" s="8">
        <v>1.10427705034264E-2</v>
      </c>
      <c r="D128" s="11">
        <v>5.13538930978327E-3</v>
      </c>
      <c r="E128" s="11">
        <v>2.3584482770148602E-2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2.36196077952638E-2</v>
      </c>
      <c r="D129" s="11">
        <v>1.3139239806263799E-2</v>
      </c>
      <c r="E129" s="11">
        <v>4.2102877224327102E-2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</v>
      </c>
      <c r="D130" s="11"/>
      <c r="E130" s="11"/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1.7074251432374701E-2</v>
      </c>
      <c r="D131" s="11">
        <v>8.3021038884193207E-3</v>
      </c>
      <c r="E131" s="11">
        <v>3.4790041238503801E-2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1.8217116300638499E-2</v>
      </c>
      <c r="D132" s="27">
        <v>1.2986890744405E-2</v>
      </c>
      <c r="E132" s="27">
        <v>2.5499298856442101E-2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1.26311674473699E-2</v>
      </c>
      <c r="D133" s="11">
        <v>3.9038543925775499E-3</v>
      </c>
      <c r="E133" s="11">
        <v>4.0083821274705701E-2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5.63319218850954E-3</v>
      </c>
      <c r="D134" s="11">
        <v>7.0342095124689501E-4</v>
      </c>
      <c r="E134" s="11">
        <v>4.3604616471253098E-2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3.8934436913984703E-2</v>
      </c>
      <c r="D135" s="11">
        <v>1.7137234162468599E-2</v>
      </c>
      <c r="E135" s="11">
        <v>8.6029263897332703E-2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4.28687413540623E-3</v>
      </c>
      <c r="D136" s="11">
        <v>5.1434991310591498E-4</v>
      </c>
      <c r="E136" s="11">
        <v>3.4766678328885997E-2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1.14629561198789E-2</v>
      </c>
      <c r="D137" s="11">
        <v>2.6394033105161499E-3</v>
      </c>
      <c r="E137" s="11">
        <v>4.8353664386996897E-2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4.3272197937381698E-2</v>
      </c>
      <c r="D138" s="11">
        <v>2.1637315443195599E-2</v>
      </c>
      <c r="E138" s="11">
        <v>8.46674590960379E-2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1.6397841042450501E-2</v>
      </c>
      <c r="D139" s="11">
        <v>3.3373154975810302E-3</v>
      </c>
      <c r="E139" s="11">
        <v>7.6640145296477599E-2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</v>
      </c>
      <c r="D140" s="11"/>
      <c r="E140" s="11"/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1.9356406099536899E-2</v>
      </c>
      <c r="D141" s="11">
        <v>1.1409482155800701E-2</v>
      </c>
      <c r="E141" s="11">
        <v>3.2655674201925E-2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5.3191177381345404E-3</v>
      </c>
      <c r="D142" s="11">
        <v>6.8987544723695901E-4</v>
      </c>
      <c r="E142" s="11">
        <v>3.9775359215365902E-2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6.13790895066515E-3</v>
      </c>
      <c r="D143" s="11">
        <v>7.2247020812596895E-4</v>
      </c>
      <c r="E143" s="11">
        <v>5.0110408156648502E-2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</v>
      </c>
      <c r="D144" s="11"/>
      <c r="E144" s="11"/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1.4816046020140101E-2</v>
      </c>
      <c r="D145" s="27">
        <v>7.8580408057212503E-3</v>
      </c>
      <c r="E145" s="27">
        <v>2.77627057843997E-2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4.5570080797653102E-3</v>
      </c>
      <c r="D146" s="11">
        <v>1.1012734198399599E-3</v>
      </c>
      <c r="E146" s="11">
        <v>1.86541389606515E-2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0</v>
      </c>
      <c r="D147" s="11"/>
      <c r="E147" s="11"/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4.8017715360659597E-3</v>
      </c>
      <c r="D148" s="11">
        <v>5.9244626764180005E-4</v>
      </c>
      <c r="E148" s="11">
        <v>3.7787524388803402E-2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8.5084239422176695E-3</v>
      </c>
      <c r="D149" s="11">
        <v>2.0202932057228101E-3</v>
      </c>
      <c r="E149" s="11">
        <v>3.5100209119787902E-2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1.79434814176169E-2</v>
      </c>
      <c r="D150" s="11">
        <v>8.4500038828706908E-3</v>
      </c>
      <c r="E150" s="11">
        <v>3.7697268287613897E-2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1.50813563993512E-2</v>
      </c>
      <c r="D151" s="27">
        <v>8.9557990076107197E-3</v>
      </c>
      <c r="E151" s="27">
        <v>2.5289737121042901E-2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7.1873473215899398E-3</v>
      </c>
      <c r="D152" s="11">
        <v>1.73326792992464E-3</v>
      </c>
      <c r="E152" s="11">
        <v>2.9300063120377501E-2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4.1158727736801699E-3</v>
      </c>
      <c r="D153" s="11">
        <v>5.1199114365171904E-4</v>
      </c>
      <c r="E153" s="11">
        <v>3.2268320387527499E-2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1.4673444838249E-2</v>
      </c>
      <c r="D154" s="11">
        <v>5.5636862716745197E-3</v>
      </c>
      <c r="E154" s="11">
        <v>3.8127273140932498E-2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9.9420245243211896E-3</v>
      </c>
      <c r="D155" s="11">
        <v>3.5754639696314299E-3</v>
      </c>
      <c r="E155" s="11">
        <v>2.73340587200743E-2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2.3118305988809099E-2</v>
      </c>
      <c r="D156" s="11">
        <v>1.1620606502921099E-2</v>
      </c>
      <c r="E156" s="11">
        <v>4.5468759567896901E-2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</v>
      </c>
      <c r="D157" s="11"/>
      <c r="E157" s="11"/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</v>
      </c>
      <c r="D158" s="11"/>
      <c r="E158" s="11"/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2.9435357513769001E-3</v>
      </c>
      <c r="D159" s="27">
        <v>9.2185066919788698E-4</v>
      </c>
      <c r="E159" s="27">
        <v>9.3573960193574397E-3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6.1536348912478601E-3</v>
      </c>
      <c r="D160" s="11">
        <v>1.4787491348575699E-3</v>
      </c>
      <c r="E160" s="11">
        <v>2.52341146936686E-2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1.38560431168586E-3</v>
      </c>
      <c r="D161" s="11">
        <v>1.8701712849521999E-4</v>
      </c>
      <c r="E161" s="11">
        <v>1.0187627869165199E-2</v>
      </c>
      <c r="F161" s="15" t="s">
        <v>112</v>
      </c>
    </row>
    <row r="162" spans="1:6" x14ac:dyDescent="0.25">
      <c r="A162" s="28" t="s">
        <v>251</v>
      </c>
      <c r="B162" s="30" t="s">
        <v>106</v>
      </c>
      <c r="C162" s="26">
        <v>1.7182181483433099E-3</v>
      </c>
      <c r="D162" s="27">
        <v>4.2763736159399999E-4</v>
      </c>
      <c r="E162" s="27">
        <v>6.8768887652211896E-3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</v>
      </c>
      <c r="D163" s="11"/>
      <c r="E163" s="11"/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2.0322315418320799E-3</v>
      </c>
      <c r="D164" s="10">
        <v>4.9963948579589805E-4</v>
      </c>
      <c r="E164" s="10">
        <v>8.2271941008070001E-3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79</v>
      </c>
    </row>
    <row r="3" spans="1:6" x14ac:dyDescent="0.25">
      <c r="A3" s="1" t="s">
        <v>329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0.279324257185043</v>
      </c>
      <c r="D12" s="23">
        <v>0.27359982515175701</v>
      </c>
      <c r="E12" s="23">
        <v>0.28512144810457102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0.36759858745426399</v>
      </c>
      <c r="D13" s="27">
        <v>0.33368709792808798</v>
      </c>
      <c r="E13" s="27">
        <v>0.40287264513906601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0.36527829948199902</v>
      </c>
      <c r="D14" s="11">
        <v>0.33163229908703501</v>
      </c>
      <c r="E14" s="11">
        <v>0.40029344575516401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0.25572140029950902</v>
      </c>
      <c r="D15" s="27">
        <v>0.228479894517405</v>
      </c>
      <c r="E15" s="27">
        <v>0.28501103797608401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0.32990978411300798</v>
      </c>
      <c r="D16" s="11">
        <v>0.285176151918343</v>
      </c>
      <c r="E16" s="11">
        <v>0.37795033074925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0.211642376792989</v>
      </c>
      <c r="D17" s="11">
        <v>0.17775772407505999</v>
      </c>
      <c r="E17" s="11">
        <v>0.25002214574471898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0.27345693733367499</v>
      </c>
      <c r="D18" s="11">
        <v>0.165347992036528</v>
      </c>
      <c r="E18" s="11">
        <v>0.41694076900999699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0.22564378789100301</v>
      </c>
      <c r="D19" s="27">
        <v>0.197191599110321</v>
      </c>
      <c r="E19" s="27">
        <v>0.25688762474479498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0.206200471703439</v>
      </c>
      <c r="D20" s="11">
        <v>0.172550242990683</v>
      </c>
      <c r="E20" s="11">
        <v>0.24447418263506701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0.24023009451879401</v>
      </c>
      <c r="D21" s="11">
        <v>0.19220078937665</v>
      </c>
      <c r="E21" s="11">
        <v>0.29586559826425801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0.26284289716840398</v>
      </c>
      <c r="D22" s="11">
        <v>0.193549374100598</v>
      </c>
      <c r="E22" s="11">
        <v>0.34629186203073198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0.342666486795971</v>
      </c>
      <c r="D23" s="27">
        <v>0.29981612558078802</v>
      </c>
      <c r="E23" s="27">
        <v>0.38824526667572001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0.30059682930746101</v>
      </c>
      <c r="D24" s="11">
        <v>0.23211124373323799</v>
      </c>
      <c r="E24" s="11">
        <v>0.37930793073402103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0.33368955021333502</v>
      </c>
      <c r="D25" s="11">
        <v>0.28196578956866702</v>
      </c>
      <c r="E25" s="11">
        <v>0.38975128467264403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0.36256565880235497</v>
      </c>
      <c r="D26" s="11">
        <v>0.29039030656595499</v>
      </c>
      <c r="E26" s="11">
        <v>0.44151834624806202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0.40810355429460299</v>
      </c>
      <c r="D27" s="27">
        <v>0.37750896491528702</v>
      </c>
      <c r="E27" s="27">
        <v>0.439427317655876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0.45615862331239199</v>
      </c>
      <c r="D28" s="11">
        <v>0.39539128928903899</v>
      </c>
      <c r="E28" s="11">
        <v>0.51825977316764205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0.44810658215818999</v>
      </c>
      <c r="D29" s="11">
        <v>0.38824409485167199</v>
      </c>
      <c r="E29" s="11">
        <v>0.50951171142937302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0.33604344996445001</v>
      </c>
      <c r="D30" s="11">
        <v>0.29296643778278803</v>
      </c>
      <c r="E30" s="11">
        <v>0.38203197510597797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0.38868035842838899</v>
      </c>
      <c r="D31" s="11">
        <v>0.31009915807975702</v>
      </c>
      <c r="E31" s="11">
        <v>0.47350744486947999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0.405448415893016</v>
      </c>
      <c r="D32" s="11">
        <v>0.347679596705461</v>
      </c>
      <c r="E32" s="11">
        <v>0.465959451538215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0.33353009252709698</v>
      </c>
      <c r="D33" s="27">
        <v>0.314796700633588</v>
      </c>
      <c r="E33" s="27">
        <v>0.35280429220898701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0.33416152090905998</v>
      </c>
      <c r="D34" s="11">
        <v>0.27824740695982803</v>
      </c>
      <c r="E34" s="11">
        <v>0.39515991946964002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0.26791703848731802</v>
      </c>
      <c r="D35" s="11">
        <v>0.209812372383886</v>
      </c>
      <c r="E35" s="11">
        <v>0.33528528494989601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0.41887501190905302</v>
      </c>
      <c r="D36" s="11">
        <v>0.33687334126546598</v>
      </c>
      <c r="E36" s="11">
        <v>0.50561786931210295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0.55937031022749195</v>
      </c>
      <c r="D37" s="11">
        <v>0.501379893251784</v>
      </c>
      <c r="E37" s="11">
        <v>0.61578466977116197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0.30984716044874899</v>
      </c>
      <c r="D38" s="11">
        <v>0.25747970719759</v>
      </c>
      <c r="E38" s="11">
        <v>0.36759259269099298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0.35420523459072301</v>
      </c>
      <c r="D39" s="11">
        <v>0.29903458922063803</v>
      </c>
      <c r="E39" s="11">
        <v>0.41354946221973299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0.25934447260786397</v>
      </c>
      <c r="D40" s="11">
        <v>0.21718656284215199</v>
      </c>
      <c r="E40" s="11">
        <v>0.30648177493560103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0.40637932225220802</v>
      </c>
      <c r="D41" s="11">
        <v>0.34178466418452003</v>
      </c>
      <c r="E41" s="11">
        <v>0.47438350124166501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0.29818298331127902</v>
      </c>
      <c r="D42" s="11">
        <v>0.24858371774395499</v>
      </c>
      <c r="E42" s="11">
        <v>0.35302914563257798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0.363296857030251</v>
      </c>
      <c r="D43" s="11">
        <v>0.32068230851750101</v>
      </c>
      <c r="E43" s="11">
        <v>0.40817173109909399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0.36136990621402598</v>
      </c>
      <c r="D44" s="11">
        <v>0.31243216190769801</v>
      </c>
      <c r="E44" s="11">
        <v>0.41336460643820599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0.260196798217255</v>
      </c>
      <c r="D45" s="11">
        <v>0.215543924578668</v>
      </c>
      <c r="E45" s="11">
        <v>0.31043936619829299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0.21196850735459799</v>
      </c>
      <c r="D46" s="27">
        <v>0.20290742444660601</v>
      </c>
      <c r="E46" s="27">
        <v>0.221321872934406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0.353546368841473</v>
      </c>
      <c r="D47" s="11">
        <v>0.27885529371142698</v>
      </c>
      <c r="E47" s="11">
        <v>0.43614390597282199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0.29492500532115101</v>
      </c>
      <c r="D48" s="11">
        <v>0.23136591623623301</v>
      </c>
      <c r="E48" s="11">
        <v>0.36759420951607802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0.34966912079438101</v>
      </c>
      <c r="D49" s="11">
        <v>0.28004881128218201</v>
      </c>
      <c r="E49" s="11">
        <v>0.42634766946353703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0.22324600417586499</v>
      </c>
      <c r="D50" s="11">
        <v>0.17239981954754999</v>
      </c>
      <c r="E50" s="11">
        <v>0.28394327825812599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0.35172328256862201</v>
      </c>
      <c r="D51" s="11">
        <v>0.303938999970431</v>
      </c>
      <c r="E51" s="11">
        <v>0.40267404847934901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0.28687791681740799</v>
      </c>
      <c r="D52" s="11">
        <v>0.20878115350367801</v>
      </c>
      <c r="E52" s="11">
        <v>0.38015184895292098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0.14349045174692299</v>
      </c>
      <c r="D53" s="11">
        <v>8.9297974996044999E-2</v>
      </c>
      <c r="E53" s="11">
        <v>0.22253452234179799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0.274513883101764</v>
      </c>
      <c r="D54" s="11">
        <v>0.18760597826304101</v>
      </c>
      <c r="E54" s="11">
        <v>0.38271538022470403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5.1077541555986497E-2</v>
      </c>
      <c r="D55" s="11">
        <v>2.6251228442067301E-2</v>
      </c>
      <c r="E55" s="11">
        <v>9.7042731180116706E-2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0.153442944894193</v>
      </c>
      <c r="D56" s="11">
        <v>0.106387934309822</v>
      </c>
      <c r="E56" s="11">
        <v>0.216273208761496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0.25179822326077</v>
      </c>
      <c r="D57" s="11">
        <v>0.195122955139446</v>
      </c>
      <c r="E57" s="11">
        <v>0.31842276308170803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0.27745848853439697</v>
      </c>
      <c r="D58" s="11">
        <v>0.219815652228944</v>
      </c>
      <c r="E58" s="11">
        <v>0.34356077271234797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0.23947238707059701</v>
      </c>
      <c r="D59" s="11">
        <v>0.18060583386566501</v>
      </c>
      <c r="E59" s="11">
        <v>0.31026080334514899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0.219041373321226</v>
      </c>
      <c r="D60" s="11">
        <v>0.16761532882763899</v>
      </c>
      <c r="E60" s="11">
        <v>0.280920532401574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0.38579518552274</v>
      </c>
      <c r="D61" s="11">
        <v>0.32143047698657001</v>
      </c>
      <c r="E61" s="11">
        <v>0.45441741736549901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6.4718709298215202E-2</v>
      </c>
      <c r="D62" s="11">
        <v>4.3746377926997898E-2</v>
      </c>
      <c r="E62" s="11">
        <v>9.4749112981831099E-2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0.227671844089188</v>
      </c>
      <c r="D63" s="11">
        <v>0.171695190544978</v>
      </c>
      <c r="E63" s="11">
        <v>0.29538999124614901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0.35242189151046699</v>
      </c>
      <c r="D64" s="11">
        <v>0.28526971654436301</v>
      </c>
      <c r="E64" s="11">
        <v>0.42596072536034801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0.22631552419929701</v>
      </c>
      <c r="D65" s="11">
        <v>0.16393250259563899</v>
      </c>
      <c r="E65" s="11">
        <v>0.303811418839878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0.12845615718508999</v>
      </c>
      <c r="D66" s="11">
        <v>9.5549998272660003E-2</v>
      </c>
      <c r="E66" s="11">
        <v>0.17055773346900199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0.176592007738893</v>
      </c>
      <c r="D67" s="11">
        <v>0.14042522982803299</v>
      </c>
      <c r="E67" s="11">
        <v>0.21969289433869099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0.29353110035073299</v>
      </c>
      <c r="D68" s="11">
        <v>0.23759623028620699</v>
      </c>
      <c r="E68" s="11">
        <v>0.35647710441042302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0.16932309558498199</v>
      </c>
      <c r="D69" s="11">
        <v>0.124251703645955</v>
      </c>
      <c r="E69" s="11">
        <v>0.22651500245881401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0.38473384357690699</v>
      </c>
      <c r="D70" s="11">
        <v>0.30792156187674602</v>
      </c>
      <c r="E70" s="11">
        <v>0.46775677628376999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0.263617726085774</v>
      </c>
      <c r="D71" s="11">
        <v>0.19993170557966899</v>
      </c>
      <c r="E71" s="11">
        <v>0.33899469513758301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0.419634973981522</v>
      </c>
      <c r="D72" s="11">
        <v>0.362060077698172</v>
      </c>
      <c r="E72" s="11">
        <v>0.479483995591173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0.31191137818939202</v>
      </c>
      <c r="D73" s="11">
        <v>0.249558407772701</v>
      </c>
      <c r="E73" s="11">
        <v>0.381914924245848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5.17951551626816E-2</v>
      </c>
      <c r="D74" s="11">
        <v>3.4120621912351198E-2</v>
      </c>
      <c r="E74" s="11">
        <v>7.7886844667101898E-2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0.22310145850240701</v>
      </c>
      <c r="D75" s="11">
        <v>0.16635572141534</v>
      </c>
      <c r="E75" s="11">
        <v>0.29241414694743201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0.25812649287158601</v>
      </c>
      <c r="D76" s="11">
        <v>0.213864543561053</v>
      </c>
      <c r="E76" s="11">
        <v>0.30796045069386702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0.24118812214388999</v>
      </c>
      <c r="D77" s="11">
        <v>0.183904651258985</v>
      </c>
      <c r="E77" s="11">
        <v>0.30954665669394998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0.13952054940557099</v>
      </c>
      <c r="D78" s="11">
        <v>0.103761964316442</v>
      </c>
      <c r="E78" s="11">
        <v>0.185057781884927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0.223600469904225</v>
      </c>
      <c r="D79" s="11">
        <v>0.17666908094324199</v>
      </c>
      <c r="E79" s="11">
        <v>0.27877764775428698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0.240101131666836</v>
      </c>
      <c r="D80" s="11">
        <v>0.189323063173997</v>
      </c>
      <c r="E80" s="11">
        <v>0.299467357589984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0.26907013963738602</v>
      </c>
      <c r="D81" s="11">
        <v>0.22126491199259599</v>
      </c>
      <c r="E81" s="11">
        <v>0.32292092406659501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0.260012296856931</v>
      </c>
      <c r="D82" s="11">
        <v>0.178226596592166</v>
      </c>
      <c r="E82" s="11">
        <v>0.36276105009063297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8.8331153692736294E-2</v>
      </c>
      <c r="D83" s="11">
        <v>6.0091332599547798E-2</v>
      </c>
      <c r="E83" s="11">
        <v>0.12803441996103501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0.39713181571296902</v>
      </c>
      <c r="D84" s="11">
        <v>0.33223496280231501</v>
      </c>
      <c r="E84" s="11">
        <v>0.46586152146052101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7.0882072976117594E-2</v>
      </c>
      <c r="D85" s="11">
        <v>5.6575528787966602E-2</v>
      </c>
      <c r="E85" s="11">
        <v>8.8467139623996105E-2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0.41617331207744501</v>
      </c>
      <c r="D86" s="11">
        <v>0.34904367549432402</v>
      </c>
      <c r="E86" s="11">
        <v>0.486563417421981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0.16268700416490001</v>
      </c>
      <c r="D87" s="11">
        <v>0.113332253216766</v>
      </c>
      <c r="E87" s="11">
        <v>0.22800806575600399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9.7559005042590893E-2</v>
      </c>
      <c r="D88" s="11">
        <v>7.0624970779951696E-2</v>
      </c>
      <c r="E88" s="11">
        <v>0.13329160973009699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0.30295260436559102</v>
      </c>
      <c r="D89" s="27">
        <v>0.27963158551752498</v>
      </c>
      <c r="E89" s="27">
        <v>0.32733479051245601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0.34821210613798798</v>
      </c>
      <c r="D90" s="11">
        <v>0.238516896060781</v>
      </c>
      <c r="E90" s="11">
        <v>0.47676999509769002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0.29883997174452098</v>
      </c>
      <c r="D91" s="11">
        <v>0.23719603876360301</v>
      </c>
      <c r="E91" s="11">
        <v>0.36875961743100599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0.31987144954764202</v>
      </c>
      <c r="D92" s="11">
        <v>0.24065232431053399</v>
      </c>
      <c r="E92" s="11">
        <v>0.41105185380168802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0.38089795941042398</v>
      </c>
      <c r="D93" s="11">
        <v>0.32996780818235699</v>
      </c>
      <c r="E93" s="11">
        <v>0.43459038160545099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0.47952114933447798</v>
      </c>
      <c r="D94" s="11">
        <v>0.37990248768768398</v>
      </c>
      <c r="E94" s="11">
        <v>0.58079544621760304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0.358493409593029</v>
      </c>
      <c r="D95" s="11">
        <v>0.286671501533452</v>
      </c>
      <c r="E95" s="11">
        <v>0.43727880905788902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0.26650367012030501</v>
      </c>
      <c r="D96" s="11">
        <v>0.22359318804984599</v>
      </c>
      <c r="E96" s="11">
        <v>0.31431540131467001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0.37332873327117699</v>
      </c>
      <c r="D97" s="11">
        <v>0.30891141653843501</v>
      </c>
      <c r="E97" s="11">
        <v>0.442576472758759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0.18357691069249099</v>
      </c>
      <c r="D98" s="11">
        <v>0.13539987995141001</v>
      </c>
      <c r="E98" s="11">
        <v>0.244057148965375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0.360043767240253</v>
      </c>
      <c r="D99" s="11">
        <v>0.28424925245300298</v>
      </c>
      <c r="E99" s="11">
        <v>0.44352504586943198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0.33945745937590999</v>
      </c>
      <c r="D100" s="11">
        <v>0.26431974340641201</v>
      </c>
      <c r="E100" s="11">
        <v>0.42365433569935201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0.35321224611917601</v>
      </c>
      <c r="D101" s="27">
        <v>0.33506498499167198</v>
      </c>
      <c r="E101" s="27">
        <v>0.371792810826785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0.38581346294137098</v>
      </c>
      <c r="D102" s="11">
        <v>0.331399435171712</v>
      </c>
      <c r="E102" s="11">
        <v>0.44323899238596398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0.35755857543675701</v>
      </c>
      <c r="D103" s="11">
        <v>0.28683537013208599</v>
      </c>
      <c r="E103" s="11">
        <v>0.43508127124303198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0.28632292593610098</v>
      </c>
      <c r="D104" s="11">
        <v>0.25055598552124497</v>
      </c>
      <c r="E104" s="11">
        <v>0.32498160368039403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0.41197914601391999</v>
      </c>
      <c r="D105" s="11">
        <v>0.363935364168883</v>
      </c>
      <c r="E105" s="11">
        <v>0.46176095051417898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0.41255893703777202</v>
      </c>
      <c r="D106" s="11">
        <v>0.34212956130848698</v>
      </c>
      <c r="E106" s="11">
        <v>0.486759299360911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0.30236456711997001</v>
      </c>
      <c r="D107" s="11">
        <v>0.230072828881043</v>
      </c>
      <c r="E107" s="11">
        <v>0.38598369015700601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0.357087381326471</v>
      </c>
      <c r="D108" s="11">
        <v>0.29335707415443801</v>
      </c>
      <c r="E108" s="11">
        <v>0.42631017850775399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0.46286075289851603</v>
      </c>
      <c r="D109" s="11">
        <v>0.407430232325244</v>
      </c>
      <c r="E109" s="11">
        <v>0.51922469139773098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0.339508310106442</v>
      </c>
      <c r="D110" s="11">
        <v>0.30431844641146599</v>
      </c>
      <c r="E110" s="11">
        <v>0.37656475150739899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0.358094104868248</v>
      </c>
      <c r="D111" s="27">
        <v>0.32635581771653999</v>
      </c>
      <c r="E111" s="27">
        <v>0.39112685648963202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0.38004147347679501</v>
      </c>
      <c r="D112" s="11">
        <v>0.30158549488354502</v>
      </c>
      <c r="E112" s="11">
        <v>0.46530953491278998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0.34131279278203602</v>
      </c>
      <c r="D113" s="11">
        <v>0.29196282839986698</v>
      </c>
      <c r="E113" s="11">
        <v>0.39435827554909397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0.36320443901657501</v>
      </c>
      <c r="D114" s="11">
        <v>0.30366745482077701</v>
      </c>
      <c r="E114" s="11">
        <v>0.42725209131214098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0.34241961585461</v>
      </c>
      <c r="D115" s="11">
        <v>0.25770072346182399</v>
      </c>
      <c r="E115" s="11">
        <v>0.438535793734733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0.45005787351785398</v>
      </c>
      <c r="D116" s="11">
        <v>0.36087267866676198</v>
      </c>
      <c r="E116" s="11">
        <v>0.54257285579381298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0.50774821505672396</v>
      </c>
      <c r="D117" s="11">
        <v>0.39684705178116703</v>
      </c>
      <c r="E117" s="11">
        <v>0.61789203606199306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0.26671556475958402</v>
      </c>
      <c r="D118" s="11">
        <v>0.22025098322544001</v>
      </c>
      <c r="E118" s="11">
        <v>0.31897258735926498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0.47647312185296398</v>
      </c>
      <c r="D119" s="11">
        <v>0.39345790269107001</v>
      </c>
      <c r="E119" s="11">
        <v>0.56080898859492301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0.33968980490373701</v>
      </c>
      <c r="D120" s="27">
        <v>0.32108625596352702</v>
      </c>
      <c r="E120" s="27">
        <v>0.35880158052620797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0.40107458543612001</v>
      </c>
      <c r="D121" s="11">
        <v>0.31687280501537102</v>
      </c>
      <c r="E121" s="11">
        <v>0.49155112788128602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0.25951384662411497</v>
      </c>
      <c r="D122" s="11">
        <v>0.21118700447760499</v>
      </c>
      <c r="E122" s="11">
        <v>0.31449049990333899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0.40752471477920399</v>
      </c>
      <c r="D123" s="11">
        <v>0.35450429569129999</v>
      </c>
      <c r="E123" s="11">
        <v>0.46278965848164599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0.20490974003444401</v>
      </c>
      <c r="D124" s="11">
        <v>0.16739833776518001</v>
      </c>
      <c r="E124" s="11">
        <v>0.24831989942961399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0.52522466075533503</v>
      </c>
      <c r="D125" s="11">
        <v>0.44853577295375102</v>
      </c>
      <c r="E125" s="11">
        <v>0.60074189136629896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0.357035114398572</v>
      </c>
      <c r="D126" s="11">
        <v>0.30951755519343999</v>
      </c>
      <c r="E126" s="11">
        <v>0.40754194562142598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0.51590665432804195</v>
      </c>
      <c r="D127" s="11">
        <v>0.44281254860424901</v>
      </c>
      <c r="E127" s="11">
        <v>0.58832646751350903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0.431128449892409</v>
      </c>
      <c r="D128" s="11">
        <v>0.37819104617837401</v>
      </c>
      <c r="E128" s="11">
        <v>0.48568797047037998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0.35134222495723799</v>
      </c>
      <c r="D129" s="11">
        <v>0.295026839112418</v>
      </c>
      <c r="E129" s="11">
        <v>0.41212306246707198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0.244992428357928</v>
      </c>
      <c r="D130" s="11">
        <v>0.19695510935601601</v>
      </c>
      <c r="E130" s="11">
        <v>0.30036378290993199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0.445861848015984</v>
      </c>
      <c r="D131" s="11">
        <v>0.38553077611541903</v>
      </c>
      <c r="E131" s="11">
        <v>0.50783137399767297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0.342756771350817</v>
      </c>
      <c r="D132" s="27">
        <v>0.31943965589026302</v>
      </c>
      <c r="E132" s="27">
        <v>0.366858420071422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0.40396566751427099</v>
      </c>
      <c r="D133" s="11">
        <v>0.33307272718307102</v>
      </c>
      <c r="E133" s="11">
        <v>0.479108016947287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0.45839188348734899</v>
      </c>
      <c r="D134" s="11">
        <v>0.38542773813444797</v>
      </c>
      <c r="E134" s="11">
        <v>0.53318521690336995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0.17675172324351501</v>
      </c>
      <c r="D135" s="11">
        <v>0.126651827236301</v>
      </c>
      <c r="E135" s="11">
        <v>0.241196471650579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0.50686902809409495</v>
      </c>
      <c r="D136" s="11">
        <v>0.44007341456073901</v>
      </c>
      <c r="E136" s="11">
        <v>0.57342031452104703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0.33219608198084499</v>
      </c>
      <c r="D137" s="11">
        <v>0.25696366033375301</v>
      </c>
      <c r="E137" s="11">
        <v>0.41709064889007302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0.287664177381802</v>
      </c>
      <c r="D138" s="11">
        <v>0.227076201324141</v>
      </c>
      <c r="E138" s="11">
        <v>0.35695233132411702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0.30648944145319101</v>
      </c>
      <c r="D139" s="11">
        <v>0.24636136614968099</v>
      </c>
      <c r="E139" s="11">
        <v>0.37400979063615702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0.45580719046767598</v>
      </c>
      <c r="D140" s="11">
        <v>0.36847194446949</v>
      </c>
      <c r="E140" s="11">
        <v>0.54594759018086303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0.31345494672365998</v>
      </c>
      <c r="D141" s="11">
        <v>0.27342414911319701</v>
      </c>
      <c r="E141" s="11">
        <v>0.35647109481390299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0.37242744504273601</v>
      </c>
      <c r="D142" s="11">
        <v>0.30692664790663898</v>
      </c>
      <c r="E142" s="11">
        <v>0.44297246890358499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0.33963206727725898</v>
      </c>
      <c r="D143" s="11">
        <v>0.277682135711943</v>
      </c>
      <c r="E143" s="11">
        <v>0.40760373341332301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0.35239290348029301</v>
      </c>
      <c r="D144" s="11">
        <v>0.28959504648565398</v>
      </c>
      <c r="E144" s="11">
        <v>0.42074319818480399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0.33230974183098799</v>
      </c>
      <c r="D145" s="27">
        <v>0.30212286087437301</v>
      </c>
      <c r="E145" s="27">
        <v>0.36393986367200898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0.37562194293825601</v>
      </c>
      <c r="D146" s="11">
        <v>0.32094019481404201</v>
      </c>
      <c r="E146" s="11">
        <v>0.433670422022431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0.437102068978652</v>
      </c>
      <c r="D147" s="11">
        <v>0.34757119239711298</v>
      </c>
      <c r="E147" s="11">
        <v>0.53092780191740196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0.272990476764921</v>
      </c>
      <c r="D148" s="11">
        <v>0.20002682117360501</v>
      </c>
      <c r="E148" s="11">
        <v>0.36057286985459502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0.41153389899027398</v>
      </c>
      <c r="D149" s="11">
        <v>0.34086427999062002</v>
      </c>
      <c r="E149" s="11">
        <v>0.48605092452740301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0.30416611039153302</v>
      </c>
      <c r="D150" s="11">
        <v>0.26381875600701499</v>
      </c>
      <c r="E150" s="11">
        <v>0.34776907599104301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0.37673024135481598</v>
      </c>
      <c r="D151" s="27">
        <v>0.347726179136782</v>
      </c>
      <c r="E151" s="27">
        <v>0.40664532599568798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0.31153618935946997</v>
      </c>
      <c r="D152" s="11">
        <v>0.25034878644089398</v>
      </c>
      <c r="E152" s="11">
        <v>0.38009582174094603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0.33581202476092298</v>
      </c>
      <c r="D153" s="11">
        <v>0.26100191448349402</v>
      </c>
      <c r="E153" s="11">
        <v>0.419881536419552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0.370690497061407</v>
      </c>
      <c r="D154" s="11">
        <v>0.30121622073719301</v>
      </c>
      <c r="E154" s="11">
        <v>0.44596227533397798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0.37209546623972301</v>
      </c>
      <c r="D155" s="11">
        <v>0.31664266932047802</v>
      </c>
      <c r="E155" s="11">
        <v>0.43113266890206797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0.38624862301059598</v>
      </c>
      <c r="D156" s="11">
        <v>0.33706503441830699</v>
      </c>
      <c r="E156" s="11">
        <v>0.437868710292944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0.30223566618495401</v>
      </c>
      <c r="D157" s="11">
        <v>0.231467955632261</v>
      </c>
      <c r="E157" s="11">
        <v>0.38383361105330499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0.38382656369842</v>
      </c>
      <c r="D158" s="11">
        <v>0.30923156593958501</v>
      </c>
      <c r="E158" s="11">
        <v>0.46432046821074902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0.35454344170588198</v>
      </c>
      <c r="D159" s="27">
        <v>0.32049443885704498</v>
      </c>
      <c r="E159" s="27">
        <v>0.39013291283766499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0.370788383572703</v>
      </c>
      <c r="D160" s="11">
        <v>0.32060572262023501</v>
      </c>
      <c r="E160" s="11">
        <v>0.42392465677813801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0.33475156628105202</v>
      </c>
      <c r="D161" s="11">
        <v>0.29256776844249599</v>
      </c>
      <c r="E161" s="11">
        <v>0.379752640311325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0.24821833435437499</v>
      </c>
      <c r="D162" s="27">
        <v>0.22271020261792901</v>
      </c>
      <c r="E162" s="27">
        <v>0.27561210708163097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0.28482341038129899</v>
      </c>
      <c r="D163" s="11">
        <v>0.23340206730375301</v>
      </c>
      <c r="E163" s="11">
        <v>0.34251188021937901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0.24039646217629601</v>
      </c>
      <c r="D164" s="10">
        <v>0.21200503826601899</v>
      </c>
      <c r="E164" s="10">
        <v>0.27128107312614103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80</v>
      </c>
    </row>
    <row r="3" spans="1:6" x14ac:dyDescent="0.25">
      <c r="A3" s="1" t="s">
        <v>330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0.10502678239629799</v>
      </c>
      <c r="D12" s="23">
        <v>0.100688360276567</v>
      </c>
      <c r="E12" s="23">
        <v>0.109529369870373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5.1510670719396003E-2</v>
      </c>
      <c r="D13" s="27">
        <v>3.9343095894212601E-2</v>
      </c>
      <c r="E13" s="27">
        <v>6.7178144002616499E-2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5.1467747566916897E-2</v>
      </c>
      <c r="D14" s="11">
        <v>3.93099700730309E-2</v>
      </c>
      <c r="E14" s="11">
        <v>6.7122959167693896E-2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4.5976860482403598E-2</v>
      </c>
      <c r="D15" s="27">
        <v>3.1608294627895599E-2</v>
      </c>
      <c r="E15" s="27">
        <v>6.6429063021885601E-2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2.4255534774600001E-2</v>
      </c>
      <c r="D16" s="11">
        <v>1.27255715761943E-2</v>
      </c>
      <c r="E16" s="11">
        <v>4.5748107778463602E-2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5.7990140960556498E-2</v>
      </c>
      <c r="D17" s="11">
        <v>3.7290031088381401E-2</v>
      </c>
      <c r="E17" s="11">
        <v>8.9117410237312206E-2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3.0339403407734201E-2</v>
      </c>
      <c r="D18" s="11">
        <v>1.4513506347318799E-2</v>
      </c>
      <c r="E18" s="11">
        <v>6.2330780706073501E-2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8.3322587406182397E-2</v>
      </c>
      <c r="D19" s="27">
        <v>6.5877953007756507E-2</v>
      </c>
      <c r="E19" s="27">
        <v>0.104868012643534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8.1605249652228998E-2</v>
      </c>
      <c r="D20" s="11">
        <v>6.08373571683836E-2</v>
      </c>
      <c r="E20" s="11">
        <v>0.108642511661381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9.8086895591012899E-2</v>
      </c>
      <c r="D21" s="11">
        <v>6.4735724621379304E-2</v>
      </c>
      <c r="E21" s="11">
        <v>0.14593912671471601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2.0654348862481901E-2</v>
      </c>
      <c r="D22" s="11">
        <v>9.5926048776625306E-3</v>
      </c>
      <c r="E22" s="11">
        <v>4.3906488723868597E-2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7.1914004829386799E-2</v>
      </c>
      <c r="D23" s="27">
        <v>5.2775880420981698E-2</v>
      </c>
      <c r="E23" s="27">
        <v>9.7279449001695897E-2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3.01219530274285E-2</v>
      </c>
      <c r="D24" s="11">
        <v>1.03561145953387E-2</v>
      </c>
      <c r="E24" s="11">
        <v>8.4395984241060804E-2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8.4007466931885502E-2</v>
      </c>
      <c r="D25" s="11">
        <v>5.8741573538911601E-2</v>
      </c>
      <c r="E25" s="11">
        <v>0.118769453119213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4.4954113585342299E-2</v>
      </c>
      <c r="D26" s="11">
        <v>2.5985192361850599E-2</v>
      </c>
      <c r="E26" s="11">
        <v>7.6680026478445906E-2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0.123846741732554</v>
      </c>
      <c r="D27" s="27">
        <v>0.10388145050108</v>
      </c>
      <c r="E27" s="27">
        <v>0.14701968290716499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0.128625222366058</v>
      </c>
      <c r="D28" s="11">
        <v>9.1415107088519895E-2</v>
      </c>
      <c r="E28" s="11">
        <v>0.178014036468917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3.5213019869585298E-2</v>
      </c>
      <c r="D29" s="11">
        <v>1.94518136593799E-2</v>
      </c>
      <c r="E29" s="11">
        <v>6.2925494637522505E-2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0.14222061656844801</v>
      </c>
      <c r="D30" s="11">
        <v>0.111020823858144</v>
      </c>
      <c r="E30" s="11">
        <v>0.18040901027789999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4.61200480675477E-2</v>
      </c>
      <c r="D31" s="11">
        <v>2.5434037529043298E-2</v>
      </c>
      <c r="E31" s="11">
        <v>8.2211157920522707E-2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0.107083531504807</v>
      </c>
      <c r="D32" s="11">
        <v>8.0284871195596699E-2</v>
      </c>
      <c r="E32" s="11">
        <v>0.141451666896977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9.5266240434708105E-2</v>
      </c>
      <c r="D33" s="27">
        <v>8.44842699016215E-2</v>
      </c>
      <c r="E33" s="27">
        <v>0.107263002606495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3.2953637098725397E-2</v>
      </c>
      <c r="D34" s="11">
        <v>1.7876393892879001E-2</v>
      </c>
      <c r="E34" s="11">
        <v>5.99707810488486E-2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0.19929881675907901</v>
      </c>
      <c r="D35" s="11">
        <v>0.13963022517853901</v>
      </c>
      <c r="E35" s="11">
        <v>0.27627785169309399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2.4969765655212101E-2</v>
      </c>
      <c r="D36" s="11">
        <v>1.2032398961967099E-2</v>
      </c>
      <c r="E36" s="11">
        <v>5.1098078890265103E-2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6.7683200112362396E-2</v>
      </c>
      <c r="D37" s="11">
        <v>4.3717143519378998E-2</v>
      </c>
      <c r="E37" s="11">
        <v>0.10336745839115501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7.4185864696082404E-2</v>
      </c>
      <c r="D38" s="11">
        <v>4.7971195152855001E-2</v>
      </c>
      <c r="E38" s="11">
        <v>0.113025259724402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8.6889445954763805E-2</v>
      </c>
      <c r="D39" s="11">
        <v>6.1679540775011601E-2</v>
      </c>
      <c r="E39" s="11">
        <v>0.121073707479485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7.6643346178756094E-2</v>
      </c>
      <c r="D40" s="11">
        <v>5.7542029295470899E-2</v>
      </c>
      <c r="E40" s="11">
        <v>0.101403194520832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9.2152640331120902E-2</v>
      </c>
      <c r="D41" s="11">
        <v>6.0845315618760998E-2</v>
      </c>
      <c r="E41" s="11">
        <v>0.13721523805008901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9.3044538901598001E-2</v>
      </c>
      <c r="D42" s="11">
        <v>6.2367405481550099E-2</v>
      </c>
      <c r="E42" s="11">
        <v>0.13661255213676199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6.2094306040875701E-2</v>
      </c>
      <c r="D43" s="11">
        <v>4.1550988590857901E-2</v>
      </c>
      <c r="E43" s="11">
        <v>9.1821441745497001E-2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0.10652254734581899</v>
      </c>
      <c r="D44" s="11">
        <v>8.2456921600379096E-2</v>
      </c>
      <c r="E44" s="11">
        <v>0.13656648752078501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0.13910720849348099</v>
      </c>
      <c r="D45" s="11">
        <v>0.109215329628828</v>
      </c>
      <c r="E45" s="11">
        <v>0.17556791357995799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0.13102441063659301</v>
      </c>
      <c r="D46" s="27">
        <v>0.123086240315652</v>
      </c>
      <c r="E46" s="27">
        <v>0.13939315574151201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9.4436003566942095E-2</v>
      </c>
      <c r="D47" s="11">
        <v>5.5456738413864302E-2</v>
      </c>
      <c r="E47" s="11">
        <v>0.156279810761567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0.11672167548604</v>
      </c>
      <c r="D48" s="11">
        <v>7.0926096812078704E-2</v>
      </c>
      <c r="E48" s="11">
        <v>0.18616165424433201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4.9245014512460501E-2</v>
      </c>
      <c r="D49" s="11">
        <v>2.9556136379184899E-2</v>
      </c>
      <c r="E49" s="11">
        <v>8.09555435232307E-2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0.119031331983698</v>
      </c>
      <c r="D50" s="11">
        <v>7.1986565996221205E-2</v>
      </c>
      <c r="E50" s="11">
        <v>0.19050935327445101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6.7859765490633703E-2</v>
      </c>
      <c r="D51" s="11">
        <v>4.3626466258304901E-2</v>
      </c>
      <c r="E51" s="11">
        <v>0.1040889454647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7.7177778123720994E-2</v>
      </c>
      <c r="D52" s="11">
        <v>4.7976030469836901E-2</v>
      </c>
      <c r="E52" s="11">
        <v>0.12187838575403501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8.0468713950237997E-2</v>
      </c>
      <c r="D53" s="11">
        <v>4.6151546667033701E-2</v>
      </c>
      <c r="E53" s="11">
        <v>0.13664768491120199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0.13884138790241499</v>
      </c>
      <c r="D54" s="11">
        <v>6.1194271710773102E-2</v>
      </c>
      <c r="E54" s="11">
        <v>0.28509278892425999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0.14879701206134099</v>
      </c>
      <c r="D55" s="11">
        <v>9.6706932372816107E-2</v>
      </c>
      <c r="E55" s="11">
        <v>0.222047660974138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0.16678582093899899</v>
      </c>
      <c r="D56" s="11">
        <v>0.10410703714488199</v>
      </c>
      <c r="E56" s="11">
        <v>0.25640103119496599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0.17596541838662599</v>
      </c>
      <c r="D57" s="11">
        <v>0.13175312211278301</v>
      </c>
      <c r="E57" s="11">
        <v>0.23106563612391301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6.2088783508680898E-2</v>
      </c>
      <c r="D58" s="11">
        <v>3.4490121089228797E-2</v>
      </c>
      <c r="E58" s="11">
        <v>0.109272237053977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5.32910557026713E-2</v>
      </c>
      <c r="D59" s="11">
        <v>2.2069249059452099E-2</v>
      </c>
      <c r="E59" s="11">
        <v>0.12312193696634099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0.25594781936183297</v>
      </c>
      <c r="D60" s="11">
        <v>0.19936233653487101</v>
      </c>
      <c r="E60" s="11">
        <v>0.32213212315038903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6.3193863852727003E-2</v>
      </c>
      <c r="D61" s="11">
        <v>4.1401550171150298E-2</v>
      </c>
      <c r="E61" s="11">
        <v>9.5316315259773896E-2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0.31176359197259201</v>
      </c>
      <c r="D62" s="11">
        <v>0.24821878654468399</v>
      </c>
      <c r="E62" s="11">
        <v>0.38328228700121802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0.49648966748013401</v>
      </c>
      <c r="D63" s="11">
        <v>0.35509152620221701</v>
      </c>
      <c r="E63" s="11">
        <v>0.63845154386649405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6.0831419919550302E-2</v>
      </c>
      <c r="D64" s="11">
        <v>3.4125717881339702E-2</v>
      </c>
      <c r="E64" s="11">
        <v>0.106139568383378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8.6200205922686096E-2</v>
      </c>
      <c r="D65" s="11">
        <v>4.18360518550581E-2</v>
      </c>
      <c r="E65" s="11">
        <v>0.16929704692379799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0.13888045809192201</v>
      </c>
      <c r="D66" s="11">
        <v>0.10418208175421501</v>
      </c>
      <c r="E66" s="11">
        <v>0.18277739227529699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0.104270498459529</v>
      </c>
      <c r="D67" s="11">
        <v>7.9135056298823697E-2</v>
      </c>
      <c r="E67" s="11">
        <v>0.13620873925735399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5.5026666169585202E-2</v>
      </c>
      <c r="D68" s="11">
        <v>3.5292944349900997E-2</v>
      </c>
      <c r="E68" s="11">
        <v>8.4824131207216005E-2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0.105309110787506</v>
      </c>
      <c r="D69" s="11">
        <v>7.4662283999479398E-2</v>
      </c>
      <c r="E69" s="11">
        <v>0.146543409220799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3.97267488139516E-2</v>
      </c>
      <c r="D70" s="11">
        <v>2.2715368012065699E-2</v>
      </c>
      <c r="E70" s="11">
        <v>6.8583788368537096E-2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0.10568049658730599</v>
      </c>
      <c r="D71" s="11">
        <v>7.4505104426230498E-2</v>
      </c>
      <c r="E71" s="11">
        <v>0.147817223102537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0.135016020411553</v>
      </c>
      <c r="D72" s="11">
        <v>8.8424238047826703E-2</v>
      </c>
      <c r="E72" s="11">
        <v>0.200751112824891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0.13437800585061599</v>
      </c>
      <c r="D73" s="11">
        <v>8.5681972888590099E-2</v>
      </c>
      <c r="E73" s="11">
        <v>0.204557884886654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0.24400959280079901</v>
      </c>
      <c r="D74" s="11">
        <v>0.19802590477861201</v>
      </c>
      <c r="E74" s="11">
        <v>0.29672048606568902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9.5956811376781706E-2</v>
      </c>
      <c r="D75" s="11">
        <v>6.1607567517164598E-2</v>
      </c>
      <c r="E75" s="11">
        <v>0.14646821619143099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9.3600448311137202E-2</v>
      </c>
      <c r="D76" s="11">
        <v>7.0639103038244305E-2</v>
      </c>
      <c r="E76" s="11">
        <v>0.123037310625916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7.6541712769933601E-2</v>
      </c>
      <c r="D77" s="11">
        <v>4.2941571612953602E-2</v>
      </c>
      <c r="E77" s="11">
        <v>0.13278501766930401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8.0228727295911906E-2</v>
      </c>
      <c r="D78" s="11">
        <v>6.0312430298867598E-2</v>
      </c>
      <c r="E78" s="11">
        <v>0.105980020941808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6.7416002879883599E-2</v>
      </c>
      <c r="D79" s="11">
        <v>4.2267701867816303E-2</v>
      </c>
      <c r="E79" s="11">
        <v>0.10587290617851799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4.8584023783804497E-2</v>
      </c>
      <c r="D80" s="11">
        <v>2.7234201658310898E-2</v>
      </c>
      <c r="E80" s="11">
        <v>8.5204717692576995E-2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6.6997197047328899E-2</v>
      </c>
      <c r="D81" s="11">
        <v>4.5975390218654898E-2</v>
      </c>
      <c r="E81" s="11">
        <v>9.6657180133121898E-2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5.0915485735279702E-2</v>
      </c>
      <c r="D82" s="11">
        <v>1.7021276232054301E-2</v>
      </c>
      <c r="E82" s="11">
        <v>0.142517240003495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0.14934215293186501</v>
      </c>
      <c r="D83" s="11">
        <v>0.111927576315122</v>
      </c>
      <c r="E83" s="11">
        <v>0.19649621980401499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4.0481670370993601E-2</v>
      </c>
      <c r="D84" s="11">
        <v>2.7070036714442601E-2</v>
      </c>
      <c r="E84" s="11">
        <v>6.0127347359991E-2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0.16703302337065101</v>
      </c>
      <c r="D85" s="11">
        <v>0.13551211019430801</v>
      </c>
      <c r="E85" s="11">
        <v>0.20415439892182599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5.2644562775231399E-2</v>
      </c>
      <c r="D86" s="11">
        <v>3.15354673820206E-2</v>
      </c>
      <c r="E86" s="11">
        <v>8.6619801257999895E-2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0.41268571466500698</v>
      </c>
      <c r="D87" s="11">
        <v>0.328017493570884</v>
      </c>
      <c r="E87" s="11">
        <v>0.50285442868116104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0.16190283337626901</v>
      </c>
      <c r="D88" s="11">
        <v>0.12017124169020001</v>
      </c>
      <c r="E88" s="11">
        <v>0.214591825903926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7.4974326515578296E-2</v>
      </c>
      <c r="D89" s="27">
        <v>5.90438898938032E-2</v>
      </c>
      <c r="E89" s="27">
        <v>9.4770007170522405E-2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3.1618373130543699E-2</v>
      </c>
      <c r="D90" s="11">
        <v>1.7064151497954799E-2</v>
      </c>
      <c r="E90" s="11">
        <v>5.7855412251299997E-2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9.6475178529822098E-2</v>
      </c>
      <c r="D91" s="11">
        <v>5.0450023617410897E-2</v>
      </c>
      <c r="E91" s="11">
        <v>0.176676226627142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6.6164101763787495E-2</v>
      </c>
      <c r="D92" s="11">
        <v>3.5225600626442199E-2</v>
      </c>
      <c r="E92" s="11">
        <v>0.120871383446497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0.15538564537011501</v>
      </c>
      <c r="D93" s="11">
        <v>0.107257463251131</v>
      </c>
      <c r="E93" s="11">
        <v>0.21979282943394099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4.2063687570322299E-2</v>
      </c>
      <c r="D94" s="11">
        <v>1.8193315502945302E-2</v>
      </c>
      <c r="E94" s="11">
        <v>9.4246566236232204E-2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2.7471665034933299E-2</v>
      </c>
      <c r="D95" s="11">
        <v>7.31224937370619E-3</v>
      </c>
      <c r="E95" s="11">
        <v>9.7737253936807406E-2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9.1280863745134902E-2</v>
      </c>
      <c r="D96" s="11">
        <v>6.07140892180522E-2</v>
      </c>
      <c r="E96" s="11">
        <v>0.13502441573113499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4.62783798895023E-2</v>
      </c>
      <c r="D97" s="11">
        <v>2.72188198496057E-2</v>
      </c>
      <c r="E97" s="11">
        <v>7.7619199771190195E-2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3.9864912928178002E-2</v>
      </c>
      <c r="D98" s="11">
        <v>2.2589966444308E-2</v>
      </c>
      <c r="E98" s="11">
        <v>6.9412156932675204E-2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1.46361817314879E-2</v>
      </c>
      <c r="D99" s="11">
        <v>4.58921405887288E-3</v>
      </c>
      <c r="E99" s="11">
        <v>4.5669393421497298E-2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4.4394534445704903E-2</v>
      </c>
      <c r="D100" s="11">
        <v>2.16678294861865E-2</v>
      </c>
      <c r="E100" s="11">
        <v>8.8795050296656505E-2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8.0439100453233603E-2</v>
      </c>
      <c r="D101" s="27">
        <v>6.9776243647369202E-2</v>
      </c>
      <c r="E101" s="27">
        <v>9.2569251018407295E-2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6.0342239784187603E-2</v>
      </c>
      <c r="D102" s="11">
        <v>4.2329186004015799E-2</v>
      </c>
      <c r="E102" s="11">
        <v>8.5337632310790196E-2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3.3328909066521202E-2</v>
      </c>
      <c r="D103" s="11">
        <v>1.40280339996898E-2</v>
      </c>
      <c r="E103" s="11">
        <v>7.7108644755425504E-2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5.28567707859081E-2</v>
      </c>
      <c r="D104" s="11">
        <v>3.5617855476580002E-2</v>
      </c>
      <c r="E104" s="11">
        <v>7.7766445494396805E-2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9.7282033481191604E-2</v>
      </c>
      <c r="D105" s="11">
        <v>7.4611116615854706E-2</v>
      </c>
      <c r="E105" s="11">
        <v>0.12590436771229699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6.7816358458498593E-2</v>
      </c>
      <c r="D106" s="11">
        <v>4.3300023957819601E-2</v>
      </c>
      <c r="E106" s="11">
        <v>0.104694713306576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5.1337109125577401E-2</v>
      </c>
      <c r="D107" s="11">
        <v>2.8945407217045901E-2</v>
      </c>
      <c r="E107" s="11">
        <v>8.9454956896517598E-2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0.10488057095921</v>
      </c>
      <c r="D108" s="11">
        <v>7.7803128997303003E-2</v>
      </c>
      <c r="E108" s="11">
        <v>0.13995152339778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6.5485841724321606E-2</v>
      </c>
      <c r="D109" s="11">
        <v>4.13828749690099E-2</v>
      </c>
      <c r="E109" s="11">
        <v>0.102131628049065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0.108360915142914</v>
      </c>
      <c r="D110" s="11">
        <v>8.3951832972967502E-2</v>
      </c>
      <c r="E110" s="11">
        <v>0.13879169230994301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7.2890500281098197E-2</v>
      </c>
      <c r="D111" s="27">
        <v>5.6925715073018801E-2</v>
      </c>
      <c r="E111" s="27">
        <v>9.2891590921580794E-2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7.1481066756959893E-2</v>
      </c>
      <c r="D112" s="11">
        <v>4.04494564470139E-2</v>
      </c>
      <c r="E112" s="11">
        <v>0.12326108147279299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8.8022464083004501E-2</v>
      </c>
      <c r="D113" s="11">
        <v>6.2533228291259499E-2</v>
      </c>
      <c r="E113" s="11">
        <v>0.12254327989240001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3.8668800207214499E-2</v>
      </c>
      <c r="D114" s="11">
        <v>2.1238058847903401E-2</v>
      </c>
      <c r="E114" s="11">
        <v>6.9391249124101106E-2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3.4667023349491503E-2</v>
      </c>
      <c r="D115" s="11">
        <v>1.21702666493416E-2</v>
      </c>
      <c r="E115" s="11">
        <v>9.4759902357530096E-2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4.0590257920505197E-2</v>
      </c>
      <c r="D116" s="11">
        <v>2.25691960150722E-2</v>
      </c>
      <c r="E116" s="11">
        <v>7.1941680039879802E-2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1.5822532618610899E-2</v>
      </c>
      <c r="D117" s="11">
        <v>5.0252202782582996E-3</v>
      </c>
      <c r="E117" s="11">
        <v>4.8684072540294998E-2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7.6319861444854295E-2</v>
      </c>
      <c r="D118" s="11">
        <v>5.5119245294499103E-2</v>
      </c>
      <c r="E118" s="11">
        <v>0.10477072571323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5.7909783533478101E-2</v>
      </c>
      <c r="D119" s="11">
        <v>3.1653958507546501E-2</v>
      </c>
      <c r="E119" s="11">
        <v>0.103613588016502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8.2594476612271303E-2</v>
      </c>
      <c r="D120" s="27">
        <v>7.1985972641638099E-2</v>
      </c>
      <c r="E120" s="27">
        <v>9.4606967444771706E-2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9.1134681526674796E-2</v>
      </c>
      <c r="D121" s="11">
        <v>5.2388756830493599E-2</v>
      </c>
      <c r="E121" s="11">
        <v>0.15388305579223199</v>
      </c>
      <c r="F121" s="15" t="s">
        <v>112</v>
      </c>
    </row>
    <row r="122" spans="1:6" x14ac:dyDescent="0.25">
      <c r="A122" s="12" t="s">
        <v>210</v>
      </c>
      <c r="B122" t="s">
        <v>212</v>
      </c>
      <c r="C122" s="8">
        <v>0.108854960513775</v>
      </c>
      <c r="D122" s="11">
        <v>7.9981042506229796E-2</v>
      </c>
      <c r="E122" s="11">
        <v>0.14649288235690899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7.50249271870604E-2</v>
      </c>
      <c r="D123" s="11">
        <v>5.1146764719523702E-2</v>
      </c>
      <c r="E123" s="11">
        <v>0.108772823775104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9.3304923411419605E-2</v>
      </c>
      <c r="D124" s="11">
        <v>6.3510262045738702E-2</v>
      </c>
      <c r="E124" s="11">
        <v>0.13506133447229199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3.0833396121007099E-2</v>
      </c>
      <c r="D125" s="11">
        <v>1.33233170262313E-2</v>
      </c>
      <c r="E125" s="11">
        <v>6.9729656075227506E-2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8.83903107891717E-2</v>
      </c>
      <c r="D126" s="11">
        <v>5.8951161652914703E-2</v>
      </c>
      <c r="E126" s="11">
        <v>0.13049224741578799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6.5397347118053104E-2</v>
      </c>
      <c r="D127" s="11">
        <v>4.1540013615025802E-2</v>
      </c>
      <c r="E127" s="11">
        <v>0.10150538324704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3.56256437623481E-2</v>
      </c>
      <c r="D128" s="11">
        <v>2.29451674458995E-2</v>
      </c>
      <c r="E128" s="11">
        <v>5.49199862027175E-2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8.6325990030044597E-2</v>
      </c>
      <c r="D129" s="11">
        <v>5.8511356567587602E-2</v>
      </c>
      <c r="E129" s="11">
        <v>0.12559899379202899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6.7146667047668293E-2</v>
      </c>
      <c r="D130" s="11">
        <v>4.57574850226517E-2</v>
      </c>
      <c r="E130" s="11">
        <v>9.7512440469264397E-2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3.7422383864281698E-2</v>
      </c>
      <c r="D131" s="11">
        <v>2.2600460524482599E-2</v>
      </c>
      <c r="E131" s="11">
        <v>6.13546862301158E-2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0.102617318713944</v>
      </c>
      <c r="D132" s="27">
        <v>8.5286641879639302E-2</v>
      </c>
      <c r="E132" s="27">
        <v>0.122996136907274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5.2205986147703498E-2</v>
      </c>
      <c r="D133" s="11">
        <v>2.8934419522935701E-2</v>
      </c>
      <c r="E133" s="11">
        <v>9.2413322342317195E-2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4.2331979135821499E-2</v>
      </c>
      <c r="D134" s="11">
        <v>1.9540566659924902E-2</v>
      </c>
      <c r="E134" s="11">
        <v>8.9285681225306904E-2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6.9857064446034497E-2</v>
      </c>
      <c r="D135" s="11">
        <v>3.7453135146719302E-2</v>
      </c>
      <c r="E135" s="11">
        <v>0.12660877573759499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0.10341768180078401</v>
      </c>
      <c r="D136" s="11">
        <v>5.6603097184182001E-2</v>
      </c>
      <c r="E136" s="11">
        <v>0.18150190276063399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6.3381769970594096E-2</v>
      </c>
      <c r="D137" s="11">
        <v>2.2848974225698801E-2</v>
      </c>
      <c r="E137" s="11">
        <v>0.163766812683978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5.0585865673507001E-2</v>
      </c>
      <c r="D138" s="11">
        <v>2.6452765384649201E-2</v>
      </c>
      <c r="E138" s="11">
        <v>9.4596506956096796E-2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2.8065604089323799E-2</v>
      </c>
      <c r="D139" s="11">
        <v>9.2952520774030704E-3</v>
      </c>
      <c r="E139" s="11">
        <v>8.1617201362059605E-2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0.108051385432618</v>
      </c>
      <c r="D140" s="11">
        <v>6.6338791276390599E-2</v>
      </c>
      <c r="E140" s="11">
        <v>0.17118325722382499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0.144026252164974</v>
      </c>
      <c r="D141" s="11">
        <v>0.11235665426355899</v>
      </c>
      <c r="E141" s="11">
        <v>0.18278428060694299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5.5261560055658597E-2</v>
      </c>
      <c r="D142" s="11">
        <v>3.0833068807930401E-2</v>
      </c>
      <c r="E142" s="11">
        <v>9.7105121065321598E-2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3.2217885586025702E-2</v>
      </c>
      <c r="D143" s="11">
        <v>1.0742715464387801E-2</v>
      </c>
      <c r="E143" s="11">
        <v>9.2604229199261603E-2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6.1178831859211601E-2</v>
      </c>
      <c r="D144" s="11">
        <v>3.2973229789279697E-2</v>
      </c>
      <c r="E144" s="11">
        <v>0.110748585127139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8.8119757584274205E-2</v>
      </c>
      <c r="D145" s="27">
        <v>7.0247586126420902E-2</v>
      </c>
      <c r="E145" s="27">
        <v>0.11000094815089299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4.2658452425745501E-2</v>
      </c>
      <c r="D146" s="11">
        <v>2.4668326762346201E-2</v>
      </c>
      <c r="E146" s="11">
        <v>7.2789285177473406E-2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8.9223058588099105E-2</v>
      </c>
      <c r="D147" s="11">
        <v>5.2876670666368399E-2</v>
      </c>
      <c r="E147" s="11">
        <v>0.14668392401889499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2.7290169704661901E-2</v>
      </c>
      <c r="D148" s="11">
        <v>1.2491064980801599E-2</v>
      </c>
      <c r="E148" s="11">
        <v>5.8582727944972601E-2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6.2324987929043299E-2</v>
      </c>
      <c r="D149" s="11">
        <v>3.1996732705528497E-2</v>
      </c>
      <c r="E149" s="11">
        <v>0.11789878531068999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0.10404341691119499</v>
      </c>
      <c r="D150" s="11">
        <v>7.9050479244056407E-2</v>
      </c>
      <c r="E150" s="11">
        <v>0.13577327520851501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7.5462561860190097E-2</v>
      </c>
      <c r="D151" s="27">
        <v>6.02353035668972E-2</v>
      </c>
      <c r="E151" s="27">
        <v>9.4153549100008505E-2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3.3681326171798802E-2</v>
      </c>
      <c r="D152" s="11">
        <v>1.9048107323834901E-2</v>
      </c>
      <c r="E152" s="11">
        <v>5.8881365692473597E-2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5.2496074560886397E-2</v>
      </c>
      <c r="D153" s="11">
        <v>3.1076431981017599E-2</v>
      </c>
      <c r="E153" s="11">
        <v>8.7348410877807703E-2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4.4150421570163301E-2</v>
      </c>
      <c r="D154" s="11">
        <v>2.1729782144220101E-2</v>
      </c>
      <c r="E154" s="11">
        <v>8.7632254916760299E-2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7.9798845761014606E-2</v>
      </c>
      <c r="D155" s="11">
        <v>5.4989837630373899E-2</v>
      </c>
      <c r="E155" s="11">
        <v>0.114445100192967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9.0013155111708598E-2</v>
      </c>
      <c r="D156" s="11">
        <v>6.16362140628448E-2</v>
      </c>
      <c r="E156" s="11">
        <v>0.12964959412617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7.8029729065485595E-2</v>
      </c>
      <c r="D157" s="11">
        <v>4.0031326356980902E-2</v>
      </c>
      <c r="E157" s="11">
        <v>0.14658908601314699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4.8132691457713497E-2</v>
      </c>
      <c r="D158" s="11">
        <v>2.50294086133807E-2</v>
      </c>
      <c r="E158" s="11">
        <v>9.0580110666123398E-2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2.13755677779854E-2</v>
      </c>
      <c r="D159" s="27">
        <v>1.3202784586041801E-2</v>
      </c>
      <c r="E159" s="27">
        <v>3.4430943807255802E-2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4.9405619540049701E-3</v>
      </c>
      <c r="D160" s="11">
        <v>1.1905401338963601E-3</v>
      </c>
      <c r="E160" s="11">
        <v>2.0262955408150998E-2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2.7466898843992098E-2</v>
      </c>
      <c r="D161" s="11">
        <v>1.6343834283011501E-2</v>
      </c>
      <c r="E161" s="11">
        <v>4.5807424427089898E-2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3.46603296160247E-2</v>
      </c>
      <c r="D162" s="27">
        <v>2.50620537917868E-2</v>
      </c>
      <c r="E162" s="27">
        <v>4.7754501314789699E-2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1.63657925182258E-2</v>
      </c>
      <c r="D163" s="11">
        <v>7.7972535492253298E-3</v>
      </c>
      <c r="E163" s="11">
        <v>3.4027524443157403E-2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3.7920364482657898E-2</v>
      </c>
      <c r="D164" s="10">
        <v>2.6851054740306302E-2</v>
      </c>
      <c r="E164" s="10">
        <v>5.3303032143989501E-2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81</v>
      </c>
    </row>
    <row r="3" spans="1:6" x14ac:dyDescent="0.25">
      <c r="A3" s="1" t="s">
        <v>331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0.29216495273144799</v>
      </c>
      <c r="D12" s="23">
        <v>0.28558250947010599</v>
      </c>
      <c r="E12" s="23">
        <v>0.29883565257884898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0.24906472963268</v>
      </c>
      <c r="D13" s="27">
        <v>0.220173176956344</v>
      </c>
      <c r="E13" s="27">
        <v>0.28038437152270401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0.248967933434151</v>
      </c>
      <c r="D14" s="11">
        <v>0.21980735163769299</v>
      </c>
      <c r="E14" s="11">
        <v>0.28060570558804598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0.28403035385619402</v>
      </c>
      <c r="D15" s="27">
        <v>0.25058351663692602</v>
      </c>
      <c r="E15" s="27">
        <v>0.32003505612284999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0.206668519674269</v>
      </c>
      <c r="D16" s="11">
        <v>0.17133204841944899</v>
      </c>
      <c r="E16" s="11">
        <v>0.24711960689371601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0.33046624972677502</v>
      </c>
      <c r="D17" s="11">
        <v>0.28166189869983299</v>
      </c>
      <c r="E17" s="11">
        <v>0.38321575032703697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0.194151927962423</v>
      </c>
      <c r="D18" s="11">
        <v>0.13524485598434499</v>
      </c>
      <c r="E18" s="11">
        <v>0.27068519401615698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0.257498482155053</v>
      </c>
      <c r="D19" s="27">
        <v>0.23046191374022901</v>
      </c>
      <c r="E19" s="27">
        <v>0.286525870448542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0.226729275481655</v>
      </c>
      <c r="D20" s="11">
        <v>0.19451540938492701</v>
      </c>
      <c r="E20" s="11">
        <v>0.26253923176782401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0.32735716505642498</v>
      </c>
      <c r="D21" s="11">
        <v>0.274316561581262</v>
      </c>
      <c r="E21" s="11">
        <v>0.38520950180479302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0.194992792992597</v>
      </c>
      <c r="D22" s="11">
        <v>0.15023265151253701</v>
      </c>
      <c r="E22" s="11">
        <v>0.249178251628626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0.239222786305096</v>
      </c>
      <c r="D23" s="27">
        <v>0.20434228039218699</v>
      </c>
      <c r="E23" s="27">
        <v>0.27797714315002697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0.12820450700199701</v>
      </c>
      <c r="D24" s="11">
        <v>7.7732873712042794E-2</v>
      </c>
      <c r="E24" s="11">
        <v>0.20419159963664599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0.26547459527342698</v>
      </c>
      <c r="D25" s="11">
        <v>0.22153904268768099</v>
      </c>
      <c r="E25" s="11">
        <v>0.31460210293853702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0.170094416335836</v>
      </c>
      <c r="D26" s="11">
        <v>0.117470758196037</v>
      </c>
      <c r="E26" s="11">
        <v>0.23988427972368201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0.25620759002120203</v>
      </c>
      <c r="D27" s="27">
        <v>0.22864350203487399</v>
      </c>
      <c r="E27" s="27">
        <v>0.28586317148157397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0.26218334605777099</v>
      </c>
      <c r="D28" s="11">
        <v>0.21329744887546701</v>
      </c>
      <c r="E28" s="11">
        <v>0.317748092318761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0.15071597048542401</v>
      </c>
      <c r="D29" s="11">
        <v>0.11118910975808501</v>
      </c>
      <c r="E29" s="11">
        <v>0.20111483413509701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0.28494530018187703</v>
      </c>
      <c r="D30" s="11">
        <v>0.23629313252416301</v>
      </c>
      <c r="E30" s="11">
        <v>0.33916606789266102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0.125455722230674</v>
      </c>
      <c r="D31" s="11">
        <v>8.4189862279892599E-2</v>
      </c>
      <c r="E31" s="11">
        <v>0.18290843014521399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0.215197853626445</v>
      </c>
      <c r="D32" s="11">
        <v>0.173878937729806</v>
      </c>
      <c r="E32" s="11">
        <v>0.26320712456195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0.269009474078855</v>
      </c>
      <c r="D33" s="27">
        <v>0.24998730683169701</v>
      </c>
      <c r="E33" s="27">
        <v>0.288921498383303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0.13040690591161999</v>
      </c>
      <c r="D34" s="11">
        <v>9.84568058084693E-2</v>
      </c>
      <c r="E34" s="11">
        <v>0.17076127528416399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0.39932524513046802</v>
      </c>
      <c r="D35" s="11">
        <v>0.31987816950519199</v>
      </c>
      <c r="E35" s="11">
        <v>0.48444926277533601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0.14300344207492099</v>
      </c>
      <c r="D36" s="11">
        <v>0.10669900075300599</v>
      </c>
      <c r="E36" s="11">
        <v>0.18904636077811099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0.17746679616626199</v>
      </c>
      <c r="D37" s="11">
        <v>0.139318525297356</v>
      </c>
      <c r="E37" s="11">
        <v>0.22335012676313301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0.22512164560497799</v>
      </c>
      <c r="D38" s="11">
        <v>0.18463682973964399</v>
      </c>
      <c r="E38" s="11">
        <v>0.27152729384298002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0.21347464075994599</v>
      </c>
      <c r="D39" s="11">
        <v>0.16781860264466</v>
      </c>
      <c r="E39" s="11">
        <v>0.26755814660880101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0.17718265895017099</v>
      </c>
      <c r="D40" s="11">
        <v>0.150073687816421</v>
      </c>
      <c r="E40" s="11">
        <v>0.20799018489326601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0.22744412486898799</v>
      </c>
      <c r="D41" s="11">
        <v>0.18230510080276099</v>
      </c>
      <c r="E41" s="11">
        <v>0.27993342928012199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0.211977176672873</v>
      </c>
      <c r="D42" s="11">
        <v>0.17420328294741599</v>
      </c>
      <c r="E42" s="11">
        <v>0.25540856975530601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0.22874919216686301</v>
      </c>
      <c r="D43" s="11">
        <v>0.18398852120387099</v>
      </c>
      <c r="E43" s="11">
        <v>0.280654004656546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0.26377800303857402</v>
      </c>
      <c r="D44" s="11">
        <v>0.22618510216950799</v>
      </c>
      <c r="E44" s="11">
        <v>0.30515505387582498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0.40162967899280999</v>
      </c>
      <c r="D45" s="11">
        <v>0.34642402460474397</v>
      </c>
      <c r="E45" s="11">
        <v>0.45944839875439197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0.35780888607545103</v>
      </c>
      <c r="D46" s="27">
        <v>0.34586536495391601</v>
      </c>
      <c r="E46" s="27">
        <v>0.36993159946141801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0.247076176544751</v>
      </c>
      <c r="D47" s="11">
        <v>0.161477688536555</v>
      </c>
      <c r="E47" s="11">
        <v>0.35864260035013801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0.18486667869425799</v>
      </c>
      <c r="D48" s="11">
        <v>0.143145908479691</v>
      </c>
      <c r="E48" s="11">
        <v>0.23540652946191001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0.213724115341201</v>
      </c>
      <c r="D49" s="11">
        <v>0.15582577918712201</v>
      </c>
      <c r="E49" s="11">
        <v>0.285850548448498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0.21095240913865601</v>
      </c>
      <c r="D50" s="11">
        <v>0.159345583180526</v>
      </c>
      <c r="E50" s="11">
        <v>0.27382877681984102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0.25112541609016298</v>
      </c>
      <c r="D51" s="11">
        <v>0.20675989618926899</v>
      </c>
      <c r="E51" s="11">
        <v>0.301393622936931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0.21173720577892199</v>
      </c>
      <c r="D52" s="11">
        <v>0.15313902447341399</v>
      </c>
      <c r="E52" s="11">
        <v>0.28520636757672602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0.44027367530438399</v>
      </c>
      <c r="D53" s="11">
        <v>0.35089269374568599</v>
      </c>
      <c r="E53" s="11">
        <v>0.53370249674296499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0.262197192590436</v>
      </c>
      <c r="D54" s="11">
        <v>0.185051129911905</v>
      </c>
      <c r="E54" s="11">
        <v>0.35740013828163603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0.55638056640965905</v>
      </c>
      <c r="D55" s="11">
        <v>0.43324999237824102</v>
      </c>
      <c r="E55" s="11">
        <v>0.67295360086082401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0.34029857491328902</v>
      </c>
      <c r="D56" s="11">
        <v>0.267964083124339</v>
      </c>
      <c r="E56" s="11">
        <v>0.42093135039931101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0.31556943878881499</v>
      </c>
      <c r="D57" s="11">
        <v>0.25297576397451799</v>
      </c>
      <c r="E57" s="11">
        <v>0.38565512311461198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0.21931911968298301</v>
      </c>
      <c r="D58" s="11">
        <v>0.16764996841265201</v>
      </c>
      <c r="E58" s="11">
        <v>0.28152645311829699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0.17605778463081301</v>
      </c>
      <c r="D59" s="11">
        <v>0.115049468894754</v>
      </c>
      <c r="E59" s="11">
        <v>0.25991570424515698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0.35010270327253201</v>
      </c>
      <c r="D60" s="11">
        <v>0.30017854667303201</v>
      </c>
      <c r="E60" s="11">
        <v>0.40354210769478799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0.22597909580064701</v>
      </c>
      <c r="D61" s="11">
        <v>0.18136936101477499</v>
      </c>
      <c r="E61" s="11">
        <v>0.27783717463025898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0.74148798698791996</v>
      </c>
      <c r="D62" s="11">
        <v>0.65703482497556298</v>
      </c>
      <c r="E62" s="11">
        <v>0.81112327299103004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0.470329975369981</v>
      </c>
      <c r="D63" s="11">
        <v>0.378817156239456</v>
      </c>
      <c r="E63" s="11">
        <v>0.56388206710537203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0.14119379646525401</v>
      </c>
      <c r="D64" s="11">
        <v>0.106574450376068</v>
      </c>
      <c r="E64" s="11">
        <v>0.18473353153637401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0.25399337152344598</v>
      </c>
      <c r="D65" s="11">
        <v>0.18631486226184901</v>
      </c>
      <c r="E65" s="11">
        <v>0.33610125016676501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0.42569492600699799</v>
      </c>
      <c r="D66" s="11">
        <v>0.35026526985832301</v>
      </c>
      <c r="E66" s="11">
        <v>0.50474931019718605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0.28805680905171499</v>
      </c>
      <c r="D67" s="11">
        <v>0.24960965977423299</v>
      </c>
      <c r="E67" s="11">
        <v>0.32982301898364402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0.183631915594856</v>
      </c>
      <c r="D68" s="11">
        <v>0.142878011506931</v>
      </c>
      <c r="E68" s="11">
        <v>0.23285229517793399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0.28956952474597297</v>
      </c>
      <c r="D69" s="11">
        <v>0.236068428729025</v>
      </c>
      <c r="E69" s="11">
        <v>0.34964617872936898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0.172075711104376</v>
      </c>
      <c r="D70" s="11">
        <v>0.130178454497243</v>
      </c>
      <c r="E70" s="11">
        <v>0.22398505167400501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0.18526691935736</v>
      </c>
      <c r="D71" s="11">
        <v>0.145754201415638</v>
      </c>
      <c r="E71" s="11">
        <v>0.232574893921624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0.27362512695267599</v>
      </c>
      <c r="D72" s="11">
        <v>0.221236884105561</v>
      </c>
      <c r="E72" s="11">
        <v>0.33311240549472798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0.27865117389862798</v>
      </c>
      <c r="D73" s="11">
        <v>0.216445785644823</v>
      </c>
      <c r="E73" s="11">
        <v>0.35073180008614802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0.54433000584262203</v>
      </c>
      <c r="D74" s="11">
        <v>0.47300690196685902</v>
      </c>
      <c r="E74" s="11">
        <v>0.61387997292657404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0.32436856927978203</v>
      </c>
      <c r="D75" s="11">
        <v>0.250072986993852</v>
      </c>
      <c r="E75" s="11">
        <v>0.408707399614891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0.26186773147091102</v>
      </c>
      <c r="D76" s="11">
        <v>0.219620350568975</v>
      </c>
      <c r="E76" s="11">
        <v>0.30902385111914099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0.32254163062865099</v>
      </c>
      <c r="D77" s="11">
        <v>0.24916745015423999</v>
      </c>
      <c r="E77" s="11">
        <v>0.40584370617690502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0.37551761313708998</v>
      </c>
      <c r="D78" s="11">
        <v>0.30381360749205299</v>
      </c>
      <c r="E78" s="11">
        <v>0.45312990200947501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0.34794486450982898</v>
      </c>
      <c r="D79" s="11">
        <v>0.279977258368384</v>
      </c>
      <c r="E79" s="11">
        <v>0.42272527913336999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0.215973410076747</v>
      </c>
      <c r="D80" s="11">
        <v>0.167846664161343</v>
      </c>
      <c r="E80" s="11">
        <v>0.27336638813421799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0.20351908902510499</v>
      </c>
      <c r="D81" s="11">
        <v>0.164374592507083</v>
      </c>
      <c r="E81" s="11">
        <v>0.24920548423215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0.255638547584284</v>
      </c>
      <c r="D82" s="11">
        <v>0.16481812456162601</v>
      </c>
      <c r="E82" s="11">
        <v>0.374088284325163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0.43383658321419999</v>
      </c>
      <c r="D83" s="11">
        <v>0.33615548385495198</v>
      </c>
      <c r="E83" s="11">
        <v>0.53694367287386202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0.20465885548931501</v>
      </c>
      <c r="D84" s="11">
        <v>0.16274106320901999</v>
      </c>
      <c r="E84" s="11">
        <v>0.25409684356152301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0.67834494465210404</v>
      </c>
      <c r="D85" s="11">
        <v>0.62432516070020805</v>
      </c>
      <c r="E85" s="11">
        <v>0.72798140558124902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0.214826600502875</v>
      </c>
      <c r="D86" s="11">
        <v>0.16285169892642801</v>
      </c>
      <c r="E86" s="11">
        <v>0.27788330182264598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0.49366938430062401</v>
      </c>
      <c r="D87" s="11">
        <v>0.40065657993270698</v>
      </c>
      <c r="E87" s="11">
        <v>0.58712248189384897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0.518260236638734</v>
      </c>
      <c r="D88" s="11">
        <v>0.44110097934380699</v>
      </c>
      <c r="E88" s="11">
        <v>0.59455834587392398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0.21844267245681701</v>
      </c>
      <c r="D89" s="27">
        <v>0.19621853888376201</v>
      </c>
      <c r="E89" s="27">
        <v>0.24242477237423299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0.116369423425164</v>
      </c>
      <c r="D90" s="11">
        <v>8.5720913610794897E-2</v>
      </c>
      <c r="E90" s="11">
        <v>0.15610496624719999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0.16989012403953899</v>
      </c>
      <c r="D91" s="11">
        <v>0.120011723409649</v>
      </c>
      <c r="E91" s="11">
        <v>0.234963529987404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0.19768340326047901</v>
      </c>
      <c r="D92" s="11">
        <v>0.13529167013235099</v>
      </c>
      <c r="E92" s="11">
        <v>0.27954619718500801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0.29013288136404602</v>
      </c>
      <c r="D93" s="11">
        <v>0.24067261721837199</v>
      </c>
      <c r="E93" s="11">
        <v>0.34513757075854401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0.14902492240295401</v>
      </c>
      <c r="D94" s="11">
        <v>0.106826242783413</v>
      </c>
      <c r="E94" s="11">
        <v>0.20408415122856199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0.117783153230281</v>
      </c>
      <c r="D95" s="11">
        <v>7.4407997094777203E-2</v>
      </c>
      <c r="E95" s="11">
        <v>0.181485528883916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0.26208422394976999</v>
      </c>
      <c r="D96" s="11">
        <v>0.217839597519667</v>
      </c>
      <c r="E96" s="11">
        <v>0.31173366018344201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0.135595027733034</v>
      </c>
      <c r="D97" s="11">
        <v>9.5461956903089396E-2</v>
      </c>
      <c r="E97" s="11">
        <v>0.18907362328715599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0.16602866117887499</v>
      </c>
      <c r="D98" s="11">
        <v>0.13318937058602801</v>
      </c>
      <c r="E98" s="11">
        <v>0.20504946799783999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0.13031736631249299</v>
      </c>
      <c r="D99" s="11">
        <v>8.7819735406170801E-2</v>
      </c>
      <c r="E99" s="11">
        <v>0.18911670556949101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0.16385970194673299</v>
      </c>
      <c r="D100" s="11">
        <v>0.11567976105897</v>
      </c>
      <c r="E100" s="11">
        <v>0.22695629819094101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0.21110539976780099</v>
      </c>
      <c r="D101" s="27">
        <v>0.19439061430232299</v>
      </c>
      <c r="E101" s="27">
        <v>0.22884914198387099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0.12612586273173601</v>
      </c>
      <c r="D102" s="11">
        <v>9.6103248271380698E-2</v>
      </c>
      <c r="E102" s="11">
        <v>0.163827614256012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0.156600601533154</v>
      </c>
      <c r="D103" s="11">
        <v>0.104438665147009</v>
      </c>
      <c r="E103" s="11">
        <v>0.22817706122591599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0.249144265613302</v>
      </c>
      <c r="D104" s="11">
        <v>0.21618845409554899</v>
      </c>
      <c r="E104" s="11">
        <v>0.28529528558505901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0.183909097848868</v>
      </c>
      <c r="D105" s="11">
        <v>0.15095938751206001</v>
      </c>
      <c r="E105" s="11">
        <v>0.222168793973614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0.23260295617628801</v>
      </c>
      <c r="D106" s="11">
        <v>0.18044152177054601</v>
      </c>
      <c r="E106" s="11">
        <v>0.29442604424727897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0.180556208303253</v>
      </c>
      <c r="D107" s="11">
        <v>0.142762707724711</v>
      </c>
      <c r="E107" s="11">
        <v>0.22572031893064201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0.18562634407345999</v>
      </c>
      <c r="D108" s="11">
        <v>0.144871501886742</v>
      </c>
      <c r="E108" s="11">
        <v>0.23469951664257399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0.23311347079865499</v>
      </c>
      <c r="D109" s="11">
        <v>0.18839206757634999</v>
      </c>
      <c r="E109" s="11">
        <v>0.28472670587014998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0.21986989156793499</v>
      </c>
      <c r="D110" s="11">
        <v>0.18154844919572899</v>
      </c>
      <c r="E110" s="11">
        <v>0.26367431576632899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0.220196544424829</v>
      </c>
      <c r="D111" s="27">
        <v>0.195155189488398</v>
      </c>
      <c r="E111" s="27">
        <v>0.24746313538424999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0.12682949535215099</v>
      </c>
      <c r="D112" s="11">
        <v>9.3010046133664898E-2</v>
      </c>
      <c r="E112" s="11">
        <v>0.17063259476490999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0.24637275382238699</v>
      </c>
      <c r="D113" s="11">
        <v>0.20703150890626501</v>
      </c>
      <c r="E113" s="11">
        <v>0.29045155653129201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0.21488746930111399</v>
      </c>
      <c r="D114" s="11">
        <v>0.16209911249243</v>
      </c>
      <c r="E114" s="11">
        <v>0.27913964390592599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0.136371671172758</v>
      </c>
      <c r="D115" s="11">
        <v>8.9844847790189503E-2</v>
      </c>
      <c r="E115" s="11">
        <v>0.201654420030564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0.14867475230951599</v>
      </c>
      <c r="D116" s="11">
        <v>0.10722830306171301</v>
      </c>
      <c r="E116" s="11">
        <v>0.20250746137040701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0.14426712387746099</v>
      </c>
      <c r="D117" s="11">
        <v>9.1771674039151999E-2</v>
      </c>
      <c r="E117" s="11">
        <v>0.21953277674339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0.211298050305466</v>
      </c>
      <c r="D118" s="11">
        <v>0.16653701072073501</v>
      </c>
      <c r="E118" s="11">
        <v>0.26427506141131801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0.16939175876554799</v>
      </c>
      <c r="D119" s="11">
        <v>0.10928679309627699</v>
      </c>
      <c r="E119" s="11">
        <v>0.253157725588397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0.25095006924839502</v>
      </c>
      <c r="D120" s="27">
        <v>0.233088812533704</v>
      </c>
      <c r="E120" s="27">
        <v>0.26969868538022401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0.25972456728951099</v>
      </c>
      <c r="D121" s="11">
        <v>0.190001630280481</v>
      </c>
      <c r="E121" s="11">
        <v>0.34416193050675897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0.30597931944816098</v>
      </c>
      <c r="D122" s="11">
        <v>0.25204686192673598</v>
      </c>
      <c r="E122" s="11">
        <v>0.36580798893787098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0.30188370624160399</v>
      </c>
      <c r="D123" s="11">
        <v>0.25410310064865099</v>
      </c>
      <c r="E123" s="11">
        <v>0.35438021423503602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0.22252243553385001</v>
      </c>
      <c r="D124" s="11">
        <v>0.178706749312013</v>
      </c>
      <c r="E124" s="11">
        <v>0.273503415446958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0.18853040344015101</v>
      </c>
      <c r="D125" s="11">
        <v>0.14051151063214801</v>
      </c>
      <c r="E125" s="11">
        <v>0.24822019197349399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0.235483746506507</v>
      </c>
      <c r="D126" s="11">
        <v>0.188950060256803</v>
      </c>
      <c r="E126" s="11">
        <v>0.289388477339939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0.19880960965421099</v>
      </c>
      <c r="D127" s="11">
        <v>0.157166120692774</v>
      </c>
      <c r="E127" s="11">
        <v>0.24823732904549101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0.18909291935490299</v>
      </c>
      <c r="D128" s="11">
        <v>0.153343715174137</v>
      </c>
      <c r="E128" s="11">
        <v>0.23090342765496899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0.25111458462422798</v>
      </c>
      <c r="D129" s="11">
        <v>0.20215089476620801</v>
      </c>
      <c r="E129" s="11">
        <v>0.30736904126557402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0.22219870770358</v>
      </c>
      <c r="D130" s="11">
        <v>0.179333179075538</v>
      </c>
      <c r="E130" s="11">
        <v>0.27191540249597301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0.17008922191175699</v>
      </c>
      <c r="D131" s="11">
        <v>0.133784573594533</v>
      </c>
      <c r="E131" s="11">
        <v>0.21381393102146001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0.20013178724303901</v>
      </c>
      <c r="D132" s="27">
        <v>0.18133891238795199</v>
      </c>
      <c r="E132" s="27">
        <v>0.22034803850704199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0.19663023933647</v>
      </c>
      <c r="D133" s="11">
        <v>0.13976187321526301</v>
      </c>
      <c r="E133" s="11">
        <v>0.26939170884403402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0.127828755668879</v>
      </c>
      <c r="D134" s="11">
        <v>8.7661019824933101E-2</v>
      </c>
      <c r="E134" s="11">
        <v>0.18271590534335799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0.19216579153678501</v>
      </c>
      <c r="D135" s="11">
        <v>0.13433404980886701</v>
      </c>
      <c r="E135" s="11">
        <v>0.26720942893615302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0.18099231473489999</v>
      </c>
      <c r="D136" s="11">
        <v>0.12876008668109401</v>
      </c>
      <c r="E136" s="11">
        <v>0.24837248708692899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0.16115534236170601</v>
      </c>
      <c r="D137" s="11">
        <v>9.8933584236957903E-2</v>
      </c>
      <c r="E137" s="11">
        <v>0.25158375451414999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0.18634382879928399</v>
      </c>
      <c r="D138" s="11">
        <v>0.14276952389168299</v>
      </c>
      <c r="E138" s="11">
        <v>0.23950166748545401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7.0560382940647301E-2</v>
      </c>
      <c r="D139" s="11">
        <v>4.1764874093605298E-2</v>
      </c>
      <c r="E139" s="11">
        <v>0.116789697697867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0.23702372972892699</v>
      </c>
      <c r="D140" s="11">
        <v>0.182727917141108</v>
      </c>
      <c r="E140" s="11">
        <v>0.30150118702667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0.236373180847364</v>
      </c>
      <c r="D141" s="11">
        <v>0.203140585642831</v>
      </c>
      <c r="E141" s="11">
        <v>0.27317864211092002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0.13738593430170701</v>
      </c>
      <c r="D142" s="11">
        <v>8.9158414563240904E-2</v>
      </c>
      <c r="E142" s="11">
        <v>0.205806209050544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0.10812053676040299</v>
      </c>
      <c r="D143" s="11">
        <v>6.5297931468385598E-2</v>
      </c>
      <c r="E143" s="11">
        <v>0.173804383323795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0.12312567426735101</v>
      </c>
      <c r="D144" s="11">
        <v>8.0361987320073699E-2</v>
      </c>
      <c r="E144" s="11">
        <v>0.18409029023051901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0.22146633070799901</v>
      </c>
      <c r="D145" s="27">
        <v>0.19115683032299399</v>
      </c>
      <c r="E145" s="27">
        <v>0.25506615262711901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0.143429525328545</v>
      </c>
      <c r="D146" s="11">
        <v>0.107637970944989</v>
      </c>
      <c r="E146" s="11">
        <v>0.188606982606422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0.14005268912857299</v>
      </c>
      <c r="D147" s="11">
        <v>8.94387406030549E-2</v>
      </c>
      <c r="E147" s="11">
        <v>0.21262114785163799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7.0079214161069506E-2</v>
      </c>
      <c r="D148" s="11">
        <v>4.7005906509766902E-2</v>
      </c>
      <c r="E148" s="11">
        <v>0.103251201852329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9.1994068238757207E-2</v>
      </c>
      <c r="D149" s="11">
        <v>6.2306466829472898E-2</v>
      </c>
      <c r="E149" s="11">
        <v>0.13380857747031399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0.27046804009661901</v>
      </c>
      <c r="D150" s="11">
        <v>0.22647373237486601</v>
      </c>
      <c r="E150" s="11">
        <v>0.319478853167454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0.20479570531600999</v>
      </c>
      <c r="D151" s="27">
        <v>0.17855502484037999</v>
      </c>
      <c r="E151" s="27">
        <v>0.233795173144419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9.8473945440763197E-2</v>
      </c>
      <c r="D152" s="11">
        <v>6.3994056734010304E-2</v>
      </c>
      <c r="E152" s="11">
        <v>0.148582496365774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0.17888448747999899</v>
      </c>
      <c r="D153" s="11">
        <v>0.133746996040118</v>
      </c>
      <c r="E153" s="11">
        <v>0.235120537269875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0.20978017642610799</v>
      </c>
      <c r="D154" s="11">
        <v>0.16053416154348699</v>
      </c>
      <c r="E154" s="11">
        <v>0.26928702777857799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0.17833640074756901</v>
      </c>
      <c r="D155" s="11">
        <v>0.137428943943914</v>
      </c>
      <c r="E155" s="11">
        <v>0.22819906946202301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0.25224166547217602</v>
      </c>
      <c r="D156" s="11">
        <v>0.19943082451666999</v>
      </c>
      <c r="E156" s="11">
        <v>0.31355981770126901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0.20953768210995799</v>
      </c>
      <c r="D157" s="11">
        <v>0.15246909746662299</v>
      </c>
      <c r="E157" s="11">
        <v>0.28088753066357203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0.12802673796371</v>
      </c>
      <c r="D158" s="11">
        <v>8.4262889964613702E-2</v>
      </c>
      <c r="E158" s="11">
        <v>0.18980903600552201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0.147125197399919</v>
      </c>
      <c r="D159" s="27">
        <v>0.12575643708547901</v>
      </c>
      <c r="E159" s="27">
        <v>0.171413041769507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0.13641400924587099</v>
      </c>
      <c r="D160" s="11">
        <v>0.10226659587819199</v>
      </c>
      <c r="E160" s="11">
        <v>0.179681328994098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0.14910046992616799</v>
      </c>
      <c r="D161" s="11">
        <v>0.123061907121013</v>
      </c>
      <c r="E161" s="11">
        <v>0.179520648078281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0.25641208854438202</v>
      </c>
      <c r="D162" s="27">
        <v>0.22193341735226399</v>
      </c>
      <c r="E162" s="27">
        <v>0.29422170673248899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0.21176508994562299</v>
      </c>
      <c r="D163" s="11">
        <v>0.17025608427868499</v>
      </c>
      <c r="E163" s="11">
        <v>0.26022033353178498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0.26096523733390298</v>
      </c>
      <c r="D164" s="10">
        <v>0.22135209577606399</v>
      </c>
      <c r="E164" s="10">
        <v>0.304891669826796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82</v>
      </c>
    </row>
    <row r="3" spans="1:6" x14ac:dyDescent="0.25">
      <c r="A3" s="1" t="s">
        <v>332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0.56327382979228602</v>
      </c>
      <c r="D12" s="23">
        <v>0.55586462543146198</v>
      </c>
      <c r="E12" s="23">
        <v>0.57065490113646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0.47475317884995899</v>
      </c>
      <c r="D13" s="27">
        <v>0.43780763081761898</v>
      </c>
      <c r="E13" s="27">
        <v>0.511977204850107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0.47456842403958799</v>
      </c>
      <c r="D14" s="11">
        <v>0.43751577185537599</v>
      </c>
      <c r="E14" s="11">
        <v>0.51190325330167297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0.53134483487483697</v>
      </c>
      <c r="D15" s="27">
        <v>0.49112605249270602</v>
      </c>
      <c r="E15" s="27">
        <v>0.571160483813963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0.48794183844768901</v>
      </c>
      <c r="D16" s="11">
        <v>0.43090131116503999</v>
      </c>
      <c r="E16" s="11">
        <v>0.54529814853561698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0.56221745419212998</v>
      </c>
      <c r="D17" s="11">
        <v>0.506771313958158</v>
      </c>
      <c r="E17" s="11">
        <v>0.61615172055863698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0.29234800632575503</v>
      </c>
      <c r="D18" s="11">
        <v>0.20490474673862299</v>
      </c>
      <c r="E18" s="11">
        <v>0.39840907469787101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0.64656884893892896</v>
      </c>
      <c r="D19" s="27">
        <v>0.597905024826209</v>
      </c>
      <c r="E19" s="27">
        <v>0.69237332994714196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0.60582676689723702</v>
      </c>
      <c r="D20" s="11">
        <v>0.53843073636439698</v>
      </c>
      <c r="E20" s="11">
        <v>0.66942386511887897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0.70862993940195795</v>
      </c>
      <c r="D21" s="11">
        <v>0.63521320607889797</v>
      </c>
      <c r="E21" s="11">
        <v>0.77256136068989401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0.67428304342905698</v>
      </c>
      <c r="D22" s="11">
        <v>0.58520871665679197</v>
      </c>
      <c r="E22" s="11">
        <v>0.75232467960369898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0.67172500807772795</v>
      </c>
      <c r="D23" s="27">
        <v>0.61949943954615405</v>
      </c>
      <c r="E23" s="27">
        <v>0.72002198111945004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0.51994960545621705</v>
      </c>
      <c r="D24" s="11">
        <v>0.42104348027829702</v>
      </c>
      <c r="E24" s="11">
        <v>0.61731633589717805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0.68832257830602095</v>
      </c>
      <c r="D25" s="11">
        <v>0.61981175652593001</v>
      </c>
      <c r="E25" s="11">
        <v>0.74947765423303503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0.65461382563433701</v>
      </c>
      <c r="D26" s="11">
        <v>0.57505516350809005</v>
      </c>
      <c r="E26" s="11">
        <v>0.72636510745717997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0.67425645178511195</v>
      </c>
      <c r="D27" s="27">
        <v>0.63449101012942599</v>
      </c>
      <c r="E27" s="27">
        <v>0.71166165562203199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0.71597484495280905</v>
      </c>
      <c r="D28" s="11">
        <v>0.63747485274015303</v>
      </c>
      <c r="E28" s="11">
        <v>0.78325613716865095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0.55595062619944802</v>
      </c>
      <c r="D29" s="11">
        <v>0.496914990529085</v>
      </c>
      <c r="E29" s="11">
        <v>0.61344765692890102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0.62099573184138601</v>
      </c>
      <c r="D30" s="11">
        <v>0.55501588162913795</v>
      </c>
      <c r="E30" s="11">
        <v>0.68278393938790405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0.37298594432183402</v>
      </c>
      <c r="D31" s="11">
        <v>0.28875705852228101</v>
      </c>
      <c r="E31" s="11">
        <v>0.46569694953966501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0.78305104661810399</v>
      </c>
      <c r="D32" s="11">
        <v>0.699209881682468</v>
      </c>
      <c r="E32" s="11">
        <v>0.84858339865155596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0.54537081552537003</v>
      </c>
      <c r="D33" s="27">
        <v>0.52337190333833705</v>
      </c>
      <c r="E33" s="27">
        <v>0.56719402550662301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0.660868836000577</v>
      </c>
      <c r="D34" s="11">
        <v>0.59550747542161897</v>
      </c>
      <c r="E34" s="11">
        <v>0.72062344357511698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0.33031833939956201</v>
      </c>
      <c r="D35" s="11">
        <v>0.27297931853269197</v>
      </c>
      <c r="E35" s="11">
        <v>0.393187718344849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0.51015667850597701</v>
      </c>
      <c r="D36" s="11">
        <v>0.42449032857861602</v>
      </c>
      <c r="E36" s="11">
        <v>0.59523061116978904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0.53639527043002999</v>
      </c>
      <c r="D37" s="11">
        <v>0.46613286318070202</v>
      </c>
      <c r="E37" s="11">
        <v>0.60524173134451498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0.53439556712452596</v>
      </c>
      <c r="D38" s="11">
        <v>0.46698899552642997</v>
      </c>
      <c r="E38" s="11">
        <v>0.60056892617116597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0.68926323572489501</v>
      </c>
      <c r="D39" s="11">
        <v>0.63279697490846298</v>
      </c>
      <c r="E39" s="11">
        <v>0.74060578189269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0.47087680411789201</v>
      </c>
      <c r="D40" s="11">
        <v>0.41860093278513599</v>
      </c>
      <c r="E40" s="11">
        <v>0.52379944221458297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0.57582858960168204</v>
      </c>
      <c r="D41" s="11">
        <v>0.49410634031217399</v>
      </c>
      <c r="E41" s="11">
        <v>0.65360433227355497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0.59912871361035103</v>
      </c>
      <c r="D42" s="11">
        <v>0.53287057139600003</v>
      </c>
      <c r="E42" s="11">
        <v>0.66195083164324897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0.54311794019766302</v>
      </c>
      <c r="D43" s="11">
        <v>0.48629485690479501</v>
      </c>
      <c r="E43" s="11">
        <v>0.59884063347172001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0.61830102226152595</v>
      </c>
      <c r="D44" s="11">
        <v>0.56750822409413504</v>
      </c>
      <c r="E44" s="11">
        <v>0.66663270713849998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0.51960011142884499</v>
      </c>
      <c r="D45" s="11">
        <v>0.46311039270326398</v>
      </c>
      <c r="E45" s="11">
        <v>0.57559310120404905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0.62235505395138302</v>
      </c>
      <c r="D46" s="27">
        <v>0.60979197314828704</v>
      </c>
      <c r="E46" s="27">
        <v>0.63475592448809903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0.45136272160734198</v>
      </c>
      <c r="D47" s="11">
        <v>0.35533789850902803</v>
      </c>
      <c r="E47" s="11">
        <v>0.55115158128568398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0.70454054667709898</v>
      </c>
      <c r="D48" s="11">
        <v>0.62496522414405498</v>
      </c>
      <c r="E48" s="11">
        <v>0.77335465191576702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0.74842423709237005</v>
      </c>
      <c r="D49" s="11">
        <v>0.65859483557458298</v>
      </c>
      <c r="E49" s="11">
        <v>0.821040511090947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0.51851100072090495</v>
      </c>
      <c r="D50" s="11">
        <v>0.42433863345322398</v>
      </c>
      <c r="E50" s="11">
        <v>0.61138636915136402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0.73346110513932505</v>
      </c>
      <c r="D51" s="11">
        <v>0.678860296277768</v>
      </c>
      <c r="E51" s="11">
        <v>0.78176294332428897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0.75810388139956997</v>
      </c>
      <c r="D52" s="11">
        <v>0.682931284569816</v>
      </c>
      <c r="E52" s="11">
        <v>0.82014768324632203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0.52603918201825395</v>
      </c>
      <c r="D53" s="11">
        <v>0.42620686164705401</v>
      </c>
      <c r="E53" s="11">
        <v>0.62383222674587802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0.48290545641814703</v>
      </c>
      <c r="D54" s="11">
        <v>0.36334868815530702</v>
      </c>
      <c r="E54" s="11">
        <v>0.60445185178539396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0.53157714015845303</v>
      </c>
      <c r="D55" s="11">
        <v>0.39717496177775902</v>
      </c>
      <c r="E55" s="11">
        <v>0.66154881156483103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0.56505142422652499</v>
      </c>
      <c r="D56" s="11">
        <v>0.46513768286081097</v>
      </c>
      <c r="E56" s="11">
        <v>0.65994604385796196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0.730781212889831</v>
      </c>
      <c r="D57" s="11">
        <v>0.67226985661372796</v>
      </c>
      <c r="E57" s="11">
        <v>0.78223013867541802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0.83637504317478795</v>
      </c>
      <c r="D58" s="11">
        <v>0.77704904793437701</v>
      </c>
      <c r="E58" s="11">
        <v>0.882305768042981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0.72423173344297798</v>
      </c>
      <c r="D59" s="11">
        <v>0.64125716621176898</v>
      </c>
      <c r="E59" s="11">
        <v>0.79417478823737897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0.594182128388141</v>
      </c>
      <c r="D60" s="11">
        <v>0.50278970100850096</v>
      </c>
      <c r="E60" s="11">
        <v>0.67948452891257305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0.50464688173799899</v>
      </c>
      <c r="D61" s="11">
        <v>0.43422385289655202</v>
      </c>
      <c r="E61" s="11">
        <v>0.574886010069523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0.60246405622104504</v>
      </c>
      <c r="D62" s="11">
        <v>0.51844593215540302</v>
      </c>
      <c r="E62" s="11">
        <v>0.68084723324172203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0.590720160464837</v>
      </c>
      <c r="D63" s="11">
        <v>0.47822693742029199</v>
      </c>
      <c r="E63" s="11">
        <v>0.69445576799288899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0.85508895838452204</v>
      </c>
      <c r="D64" s="11">
        <v>0.79849932656238298</v>
      </c>
      <c r="E64" s="11">
        <v>0.897819622134023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0.82548239943947599</v>
      </c>
      <c r="D65" s="11">
        <v>0.76064579872424698</v>
      </c>
      <c r="E65" s="11">
        <v>0.87562768174417704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0.56142426198454098</v>
      </c>
      <c r="D66" s="11">
        <v>0.48308737466581902</v>
      </c>
      <c r="E66" s="11">
        <v>0.63681458398733304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0.80344171739661097</v>
      </c>
      <c r="D67" s="11">
        <v>0.73846252335764095</v>
      </c>
      <c r="E67" s="11">
        <v>0.855437184794829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0.66949284802921405</v>
      </c>
      <c r="D68" s="11">
        <v>0.57646381273435598</v>
      </c>
      <c r="E68" s="11">
        <v>0.75091733789692205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0.63814651390992305</v>
      </c>
      <c r="D69" s="11">
        <v>0.57397150833979405</v>
      </c>
      <c r="E69" s="11">
        <v>0.69774517036310002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0.630385570863773</v>
      </c>
      <c r="D70" s="11">
        <v>0.512445475270218</v>
      </c>
      <c r="E70" s="11">
        <v>0.73457316128066696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0.57946342789814798</v>
      </c>
      <c r="D71" s="11">
        <v>0.49650935145960201</v>
      </c>
      <c r="E71" s="11">
        <v>0.65815994476671602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0.58479698446772599</v>
      </c>
      <c r="D72" s="11">
        <v>0.50715397788109595</v>
      </c>
      <c r="E72" s="11">
        <v>0.65844593908496196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0.53736522043962698</v>
      </c>
      <c r="D73" s="11">
        <v>0.458729518345182</v>
      </c>
      <c r="E73" s="11">
        <v>0.61418506037693898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0.349722773076317</v>
      </c>
      <c r="D74" s="11">
        <v>0.29197479395061798</v>
      </c>
      <c r="E74" s="11">
        <v>0.41224222750131401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0.70907776575208803</v>
      </c>
      <c r="D75" s="11">
        <v>0.62808466649748596</v>
      </c>
      <c r="E75" s="11">
        <v>0.77864882452796003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0.83640639089562197</v>
      </c>
      <c r="D76" s="11">
        <v>0.78276063942741403</v>
      </c>
      <c r="E76" s="11">
        <v>0.87885495603761599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0.74917964177260599</v>
      </c>
      <c r="D77" s="11">
        <v>0.66942036830838203</v>
      </c>
      <c r="E77" s="11">
        <v>0.81501307270399603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0.57604537855953897</v>
      </c>
      <c r="D78" s="11">
        <v>0.495269152447607</v>
      </c>
      <c r="E78" s="11">
        <v>0.65295278509604604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0.72074336192776001</v>
      </c>
      <c r="D79" s="11">
        <v>0.65860959980549005</v>
      </c>
      <c r="E79" s="11">
        <v>0.77542465897172297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0.70200783039840997</v>
      </c>
      <c r="D80" s="11">
        <v>0.64057913161049695</v>
      </c>
      <c r="E80" s="11">
        <v>0.75692167690672396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0.73183449533585099</v>
      </c>
      <c r="D81" s="11">
        <v>0.66996330881334498</v>
      </c>
      <c r="E81" s="11">
        <v>0.78581495061362105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0.68291229416827404</v>
      </c>
      <c r="D82" s="11">
        <v>0.551095388587585</v>
      </c>
      <c r="E82" s="11">
        <v>0.79072127549063198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0.33992141216288702</v>
      </c>
      <c r="D83" s="11">
        <v>0.28313849556590798</v>
      </c>
      <c r="E83" s="11">
        <v>0.40171066120719201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0.76169815183108502</v>
      </c>
      <c r="D84" s="11">
        <v>0.69515243877868105</v>
      </c>
      <c r="E84" s="11">
        <v>0.81753049133376399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0.32144847869640403</v>
      </c>
      <c r="D85" s="11">
        <v>0.27854606087897898</v>
      </c>
      <c r="E85" s="11">
        <v>0.36759199157730899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0.53521526435539701</v>
      </c>
      <c r="D86" s="11">
        <v>0.466685665183391</v>
      </c>
      <c r="E86" s="11">
        <v>0.602440522157763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0.41324433564931801</v>
      </c>
      <c r="D87" s="11">
        <v>0.33268245128492002</v>
      </c>
      <c r="E87" s="11">
        <v>0.498734668953496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0.31902118017795</v>
      </c>
      <c r="D88" s="11">
        <v>0.25701865626982201</v>
      </c>
      <c r="E88" s="11">
        <v>0.38816665668344502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0.56401433151286295</v>
      </c>
      <c r="D89" s="27">
        <v>0.536725947888815</v>
      </c>
      <c r="E89" s="27">
        <v>0.59092044216496598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0.31652416558765101</v>
      </c>
      <c r="D90" s="11">
        <v>0.246357442970639</v>
      </c>
      <c r="E90" s="11">
        <v>0.39617013486792002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0.92563663533519702</v>
      </c>
      <c r="D91" s="11">
        <v>0.853086205843954</v>
      </c>
      <c r="E91" s="11">
        <v>0.96387658756546102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0.34150529830774001</v>
      </c>
      <c r="D92" s="11">
        <v>0.27075450143135799</v>
      </c>
      <c r="E92" s="11">
        <v>0.42009372894075397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0.34097772392693698</v>
      </c>
      <c r="D93" s="11">
        <v>0.27350245434003001</v>
      </c>
      <c r="E93" s="11">
        <v>0.415577304572332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0.346538883378124</v>
      </c>
      <c r="D94" s="11">
        <v>0.27526640913460698</v>
      </c>
      <c r="E94" s="11">
        <v>0.42543250491854701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0.290091757064244</v>
      </c>
      <c r="D95" s="11">
        <v>0.211586041041048</v>
      </c>
      <c r="E95" s="11">
        <v>0.38355517276619899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0.69490071401162101</v>
      </c>
      <c r="D96" s="11">
        <v>0.63989922378645703</v>
      </c>
      <c r="E96" s="11">
        <v>0.74485103186290502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0.46654159854480698</v>
      </c>
      <c r="D97" s="11">
        <v>0.39389059321565401</v>
      </c>
      <c r="E97" s="11">
        <v>0.54064002485656304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0.70448116796101701</v>
      </c>
      <c r="D98" s="11">
        <v>0.63379962435056003</v>
      </c>
      <c r="E98" s="11">
        <v>0.76654532371119799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0.21710059073413299</v>
      </c>
      <c r="D99" s="11">
        <v>0.13845510586850901</v>
      </c>
      <c r="E99" s="11">
        <v>0.323637348564076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0.35771014456790701</v>
      </c>
      <c r="D100" s="11">
        <v>0.289240617887421</v>
      </c>
      <c r="E100" s="11">
        <v>0.43252456343392198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0.623788466183266</v>
      </c>
      <c r="D101" s="27">
        <v>0.59919013118781095</v>
      </c>
      <c r="E101" s="27">
        <v>0.64776460730728103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0.47613214439656798</v>
      </c>
      <c r="D102" s="11">
        <v>0.38453552137465502</v>
      </c>
      <c r="E102" s="11">
        <v>0.569363074349998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0.41735786565328398</v>
      </c>
      <c r="D103" s="11">
        <v>0.325602522923854</v>
      </c>
      <c r="E103" s="11">
        <v>0.515216311470993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0.56626723730887796</v>
      </c>
      <c r="D104" s="11">
        <v>0.52065318411713202</v>
      </c>
      <c r="E104" s="11">
        <v>0.61078551344950505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0.61137812816275705</v>
      </c>
      <c r="D105" s="11">
        <v>0.54856752912429096</v>
      </c>
      <c r="E105" s="11">
        <v>0.67069564602523701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0.75917739823745201</v>
      </c>
      <c r="D106" s="11">
        <v>0.67319397987465102</v>
      </c>
      <c r="E106" s="11">
        <v>0.82830802629872502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0.36255599915422898</v>
      </c>
      <c r="D107" s="11">
        <v>0.29462590247832499</v>
      </c>
      <c r="E107" s="11">
        <v>0.43645716605477702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0.54900827486340598</v>
      </c>
      <c r="D108" s="11">
        <v>0.464893249971505</v>
      </c>
      <c r="E108" s="11">
        <v>0.63041265080887399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0.55657649796008801</v>
      </c>
      <c r="D109" s="11">
        <v>0.45071307971121499</v>
      </c>
      <c r="E109" s="11">
        <v>0.65753952489757295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0.76602729401402303</v>
      </c>
      <c r="D110" s="11">
        <v>0.71067740016565395</v>
      </c>
      <c r="E110" s="11">
        <v>0.81356609552825199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0.52485117938387105</v>
      </c>
      <c r="D111" s="27">
        <v>0.49107670596646802</v>
      </c>
      <c r="E111" s="27">
        <v>0.55839982637423002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0.27058455900731698</v>
      </c>
      <c r="D112" s="11">
        <v>0.18795278272864699</v>
      </c>
      <c r="E112" s="11">
        <v>0.37286395376192499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0.624688376133407</v>
      </c>
      <c r="D113" s="11">
        <v>0.56954312765832604</v>
      </c>
      <c r="E113" s="11">
        <v>0.67677826685892395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0.541145690080167</v>
      </c>
      <c r="D114" s="11">
        <v>0.436625707957433</v>
      </c>
      <c r="E114" s="11">
        <v>0.64216642069088503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0.23494541120176399</v>
      </c>
      <c r="D115" s="11">
        <v>0.14859220944455301</v>
      </c>
      <c r="E115" s="11">
        <v>0.35080502956104498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0.39412432742456799</v>
      </c>
      <c r="D116" s="11">
        <v>0.28245873675432898</v>
      </c>
      <c r="E116" s="11">
        <v>0.51806243529785401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0.20478381977167201</v>
      </c>
      <c r="D117" s="11">
        <v>0.15970553866741899</v>
      </c>
      <c r="E117" s="11">
        <v>0.25866907199690198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0.467702320247041</v>
      </c>
      <c r="D118" s="11">
        <v>0.41160102515557001</v>
      </c>
      <c r="E118" s="11">
        <v>0.52463230355913304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0.19338157225701899</v>
      </c>
      <c r="D119" s="11">
        <v>0.13797963110422001</v>
      </c>
      <c r="E119" s="11">
        <v>0.26421048040212097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0.54370471576744805</v>
      </c>
      <c r="D120" s="27">
        <v>0.52094536467766706</v>
      </c>
      <c r="E120" s="27">
        <v>0.56628301610369502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0.36577010420659301</v>
      </c>
      <c r="D121" s="11">
        <v>0.30408782192558698</v>
      </c>
      <c r="E121" s="11">
        <v>0.43219379965275601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0.48308343083151101</v>
      </c>
      <c r="D122" s="11">
        <v>0.425869149769461</v>
      </c>
      <c r="E122" s="11">
        <v>0.54074469207973297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0.60131389192240903</v>
      </c>
      <c r="D123" s="11">
        <v>0.53289281135736</v>
      </c>
      <c r="E123" s="11">
        <v>0.66599446570523702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0.67931935511494801</v>
      </c>
      <c r="D124" s="11">
        <v>0.60206280251931299</v>
      </c>
      <c r="E124" s="11">
        <v>0.74785855208140495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0.33473451994396197</v>
      </c>
      <c r="D125" s="11">
        <v>0.24664123512580699</v>
      </c>
      <c r="E125" s="11">
        <v>0.43607915812459802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0.63197544937039696</v>
      </c>
      <c r="D126" s="11">
        <v>0.556693470653291</v>
      </c>
      <c r="E126" s="11">
        <v>0.70133193807663496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0.60231643361416598</v>
      </c>
      <c r="D127" s="11">
        <v>0.52414482508726501</v>
      </c>
      <c r="E127" s="11">
        <v>0.67559436534071704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0.40443899812728001</v>
      </c>
      <c r="D128" s="11">
        <v>0.322655038935728</v>
      </c>
      <c r="E128" s="11">
        <v>0.49189848810432002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0.48449422848934698</v>
      </c>
      <c r="D129" s="11">
        <v>0.41513971778187803</v>
      </c>
      <c r="E129" s="11">
        <v>0.55445116942934802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0.69047834363801996</v>
      </c>
      <c r="D130" s="11">
        <v>0.62673680577539903</v>
      </c>
      <c r="E130" s="11">
        <v>0.74771645372051998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0.359258609708903</v>
      </c>
      <c r="D131" s="11">
        <v>0.272677567268028</v>
      </c>
      <c r="E131" s="11">
        <v>0.456091643137638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0.40952174992984602</v>
      </c>
      <c r="D132" s="27">
        <v>0.37830681982153103</v>
      </c>
      <c r="E132" s="27">
        <v>0.44148327168419599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0.38182607556463699</v>
      </c>
      <c r="D133" s="11">
        <v>0.28480849796088897</v>
      </c>
      <c r="E133" s="11">
        <v>0.48928265108908298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0.25400722001510501</v>
      </c>
      <c r="D134" s="11">
        <v>0.180103158183756</v>
      </c>
      <c r="E134" s="11">
        <v>0.34545957456914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0.101042014314794</v>
      </c>
      <c r="D135" s="11">
        <v>6.4737781597882002E-2</v>
      </c>
      <c r="E135" s="11">
        <v>0.15434543123877301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0.20293566273312999</v>
      </c>
      <c r="D136" s="11">
        <v>0.14219160954007401</v>
      </c>
      <c r="E136" s="11">
        <v>0.28112510416457598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0.36918443659302702</v>
      </c>
      <c r="D137" s="11">
        <v>0.26187731875002401</v>
      </c>
      <c r="E137" s="11">
        <v>0.49120079370368702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0.38550546684994902</v>
      </c>
      <c r="D138" s="11">
        <v>0.30646283523112999</v>
      </c>
      <c r="E138" s="11">
        <v>0.47108704625903097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0.23208918262102499</v>
      </c>
      <c r="D139" s="11">
        <v>0.171283726249051</v>
      </c>
      <c r="E139" s="11">
        <v>0.30649705295296198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0.31999344179049499</v>
      </c>
      <c r="D140" s="11">
        <v>0.210423299824545</v>
      </c>
      <c r="E140" s="11">
        <v>0.45382491504227701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0.52912475996496</v>
      </c>
      <c r="D141" s="11">
        <v>0.47052152937048097</v>
      </c>
      <c r="E141" s="11">
        <v>0.58693592399063899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0.43573459441158302</v>
      </c>
      <c r="D142" s="11">
        <v>0.32248953642506101</v>
      </c>
      <c r="E142" s="11">
        <v>0.55610560531237696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0.30694428244378003</v>
      </c>
      <c r="D143" s="11">
        <v>0.21522088590789301</v>
      </c>
      <c r="E143" s="11">
        <v>0.41698786171938002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0.17905489242082201</v>
      </c>
      <c r="D144" s="11">
        <v>0.121564002780658</v>
      </c>
      <c r="E144" s="11">
        <v>0.25581683416066497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0.18847696320219301</v>
      </c>
      <c r="D145" s="27">
        <v>0.16467008956995799</v>
      </c>
      <c r="E145" s="27">
        <v>0.21484045801605001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0.117286951520121</v>
      </c>
      <c r="D146" s="11">
        <v>7.6261302423197494E-2</v>
      </c>
      <c r="E146" s="11">
        <v>0.176173633248837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0.15028409883482299</v>
      </c>
      <c r="D147" s="11">
        <v>9.5658107483494001E-2</v>
      </c>
      <c r="E147" s="11">
        <v>0.228231865453908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3.3045776605952301E-2</v>
      </c>
      <c r="D148" s="11">
        <v>1.1682493312169501E-2</v>
      </c>
      <c r="E148" s="11">
        <v>8.9920813172061506E-2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9.3646991047245706E-2</v>
      </c>
      <c r="D149" s="11">
        <v>6.07401370190081E-2</v>
      </c>
      <c r="E149" s="11">
        <v>0.14169220178313399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0.236260002509487</v>
      </c>
      <c r="D150" s="11">
        <v>0.20221454857430801</v>
      </c>
      <c r="E150" s="11">
        <v>0.274068303289769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0.26919880972530402</v>
      </c>
      <c r="D151" s="27">
        <v>0.24250393412045601</v>
      </c>
      <c r="E151" s="27">
        <v>0.29767747301311098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9.4515053610714994E-2</v>
      </c>
      <c r="D152" s="11">
        <v>6.4912446654869199E-2</v>
      </c>
      <c r="E152" s="11">
        <v>0.135659081339217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0.56781717512465801</v>
      </c>
      <c r="D153" s="11">
        <v>0.44846799108986801</v>
      </c>
      <c r="E153" s="11">
        <v>0.67978069333285196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0.106897836790029</v>
      </c>
      <c r="D154" s="11">
        <v>7.0472406757111306E-2</v>
      </c>
      <c r="E154" s="11">
        <v>0.15893153676340299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0.27569828875492097</v>
      </c>
      <c r="D155" s="11">
        <v>0.22421524392908401</v>
      </c>
      <c r="E155" s="11">
        <v>0.33391446167748101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0.28998724265660702</v>
      </c>
      <c r="D156" s="11">
        <v>0.24468478636666199</v>
      </c>
      <c r="E156" s="11">
        <v>0.33990274539690402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9.8471479572012105E-2</v>
      </c>
      <c r="D157" s="11">
        <v>6.2585065320750699E-2</v>
      </c>
      <c r="E157" s="11">
        <v>0.151607286364772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0.53040753071847901</v>
      </c>
      <c r="D158" s="11">
        <v>0.35386213328630001</v>
      </c>
      <c r="E158" s="11">
        <v>0.69965726554479502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3.3802884474492902E-2</v>
      </c>
      <c r="D159" s="27">
        <v>2.34538993296078E-2</v>
      </c>
      <c r="E159" s="27">
        <v>4.8491584612896398E-2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2.9938447832998798E-2</v>
      </c>
      <c r="D160" s="11">
        <v>1.46983276420996E-2</v>
      </c>
      <c r="E160" s="11">
        <v>6.0017907904104002E-2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3.56171862177459E-2</v>
      </c>
      <c r="D161" s="11">
        <v>2.28116100767067E-2</v>
      </c>
      <c r="E161" s="11">
        <v>5.5205218618765199E-2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0.196596187448421</v>
      </c>
      <c r="D162" s="27">
        <v>0.15423241452058001</v>
      </c>
      <c r="E162" s="27">
        <v>0.24719525622142899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9.9637942712093502E-2</v>
      </c>
      <c r="D163" s="11">
        <v>7.0556917134043898E-2</v>
      </c>
      <c r="E163" s="11">
        <v>0.13891368275535401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0.21408123859241501</v>
      </c>
      <c r="D164" s="10">
        <v>0.16461687672921199</v>
      </c>
      <c r="E164" s="10">
        <v>0.273541879780904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83</v>
      </c>
    </row>
    <row r="3" spans="1:6" x14ac:dyDescent="0.25">
      <c r="A3" s="1" t="s">
        <v>333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8.5465954564107993E-2</v>
      </c>
      <c r="D12" s="23">
        <v>8.1059347835532494E-2</v>
      </c>
      <c r="E12" s="23">
        <v>9.0088631564091706E-2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4.6915859846927498E-2</v>
      </c>
      <c r="D13" s="27">
        <v>3.4003789815673799E-2</v>
      </c>
      <c r="E13" s="27">
        <v>6.4404067934490203E-2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4.7200894960317499E-2</v>
      </c>
      <c r="D14" s="11">
        <v>3.4162277393840298E-2</v>
      </c>
      <c r="E14" s="11">
        <v>6.4881625918829802E-2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7.1299733457700396E-2</v>
      </c>
      <c r="D15" s="27">
        <v>5.3495741800188998E-2</v>
      </c>
      <c r="E15" s="27">
        <v>9.4437889580390205E-2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0.142079457672528</v>
      </c>
      <c r="D16" s="11">
        <v>9.8050788603953901E-2</v>
      </c>
      <c r="E16" s="11">
        <v>0.20146269885398399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3.2999259605920303E-2</v>
      </c>
      <c r="D17" s="11">
        <v>1.9631907171213402E-2</v>
      </c>
      <c r="E17" s="11">
        <v>5.49581967498559E-2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0.183075099202543</v>
      </c>
      <c r="D18" s="11">
        <v>6.0627474820244297E-2</v>
      </c>
      <c r="E18" s="11">
        <v>0.437617374903709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9.9066660587282807E-2</v>
      </c>
      <c r="D19" s="27">
        <v>7.7904193288283699E-2</v>
      </c>
      <c r="E19" s="27">
        <v>0.12519732385724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0.126498779648268</v>
      </c>
      <c r="D20" s="11">
        <v>9.6355227518435699E-2</v>
      </c>
      <c r="E20" s="11">
        <v>0.164357212808738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5.2419525623210797E-2</v>
      </c>
      <c r="D21" s="11">
        <v>3.1548218602513597E-2</v>
      </c>
      <c r="E21" s="11">
        <v>8.5874270437007003E-2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3.8064687078165501E-3</v>
      </c>
      <c r="D22" s="11">
        <v>4.8667067082010999E-4</v>
      </c>
      <c r="E22" s="11">
        <v>2.9112494603974699E-2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8.7012488989888601E-2</v>
      </c>
      <c r="D23" s="27">
        <v>6.2797734161712096E-2</v>
      </c>
      <c r="E23" s="27">
        <v>0.119375119065205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2.9153497483107398E-2</v>
      </c>
      <c r="D24" s="11">
        <v>9.3314014014322499E-3</v>
      </c>
      <c r="E24" s="11">
        <v>8.7368919938212899E-2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0.102623807691822</v>
      </c>
      <c r="D25" s="11">
        <v>7.14906406508201E-2</v>
      </c>
      <c r="E25" s="11">
        <v>0.14519490045708999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5.8863326274658297E-2</v>
      </c>
      <c r="D26" s="11">
        <v>2.4429686311747099E-2</v>
      </c>
      <c r="E26" s="11">
        <v>0.13510953531643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6.5772245056048395E-2</v>
      </c>
      <c r="D27" s="27">
        <v>4.8572800286311099E-2</v>
      </c>
      <c r="E27" s="27">
        <v>8.8495472539248804E-2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7.6963188485969197E-2</v>
      </c>
      <c r="D28" s="11">
        <v>4.9441453278209799E-2</v>
      </c>
      <c r="E28" s="11">
        <v>0.117904722544926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6.7190994977795503E-3</v>
      </c>
      <c r="D29" s="11">
        <v>1.5649119710574801E-3</v>
      </c>
      <c r="E29" s="11">
        <v>2.8366793445328602E-2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8.9372931143819501E-2</v>
      </c>
      <c r="D30" s="11">
        <v>5.5529355915144699E-2</v>
      </c>
      <c r="E30" s="11">
        <v>0.14076889732055001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</v>
      </c>
      <c r="D31" s="11"/>
      <c r="E31" s="11"/>
      <c r="F31" s="15" t="s">
        <v>94</v>
      </c>
    </row>
    <row r="32" spans="1:6" x14ac:dyDescent="0.25">
      <c r="A32" s="12" t="s">
        <v>120</v>
      </c>
      <c r="B32" t="s">
        <v>124</v>
      </c>
      <c r="C32" s="8">
        <v>2.3705839820701E-2</v>
      </c>
      <c r="D32" s="11">
        <v>1.1702332057099901E-2</v>
      </c>
      <c r="E32" s="11">
        <v>4.74308776851484E-2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7.0543014284567093E-2</v>
      </c>
      <c r="D33" s="27">
        <v>5.8788503888329902E-2</v>
      </c>
      <c r="E33" s="27">
        <v>8.4436944507218101E-2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2.5463114005631799E-2</v>
      </c>
      <c r="D34" s="11">
        <v>1.01225107448067E-2</v>
      </c>
      <c r="E34" s="11">
        <v>6.2582475148953098E-2</v>
      </c>
      <c r="F34" s="15" t="s">
        <v>112</v>
      </c>
    </row>
    <row r="35" spans="1:6" x14ac:dyDescent="0.25">
      <c r="A35" s="12" t="s">
        <v>125</v>
      </c>
      <c r="B35" t="s">
        <v>127</v>
      </c>
      <c r="C35" s="8">
        <v>0.14532878838221699</v>
      </c>
      <c r="D35" s="11">
        <v>8.9850435135040194E-2</v>
      </c>
      <c r="E35" s="11">
        <v>0.226536247105766</v>
      </c>
      <c r="F35" s="15" t="s">
        <v>112</v>
      </c>
    </row>
    <row r="36" spans="1:6" x14ac:dyDescent="0.25">
      <c r="A36" s="12" t="s">
        <v>125</v>
      </c>
      <c r="B36" t="s">
        <v>128</v>
      </c>
      <c r="C36" s="8">
        <v>0</v>
      </c>
      <c r="D36" s="11"/>
      <c r="E36" s="11"/>
      <c r="F36" s="15" t="s">
        <v>94</v>
      </c>
    </row>
    <row r="37" spans="1:6" x14ac:dyDescent="0.25">
      <c r="A37" s="12" t="s">
        <v>125</v>
      </c>
      <c r="B37" t="s">
        <v>129</v>
      </c>
      <c r="C37" s="8">
        <v>8.3176263830047198E-2</v>
      </c>
      <c r="D37" s="11">
        <v>4.9497267897880302E-2</v>
      </c>
      <c r="E37" s="11">
        <v>0.13648071877415699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1.6599220281183099E-2</v>
      </c>
      <c r="D38" s="11">
        <v>7.0166060571207004E-3</v>
      </c>
      <c r="E38" s="11">
        <v>3.8758047324754102E-2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5.8403405177449699E-2</v>
      </c>
      <c r="D39" s="11">
        <v>3.17083452922663E-2</v>
      </c>
      <c r="E39" s="11">
        <v>0.10513270221991999</v>
      </c>
      <c r="F39" s="15" t="s">
        <v>112</v>
      </c>
    </row>
    <row r="40" spans="1:6" x14ac:dyDescent="0.25">
      <c r="A40" s="12" t="s">
        <v>125</v>
      </c>
      <c r="B40" t="s">
        <v>132</v>
      </c>
      <c r="C40" s="8">
        <v>6.5057836971150307E-2</v>
      </c>
      <c r="D40" s="11">
        <v>3.9859216999778499E-2</v>
      </c>
      <c r="E40" s="11">
        <v>0.104453725468175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4.5351688718440301E-2</v>
      </c>
      <c r="D41" s="11">
        <v>2.1586546627883101E-2</v>
      </c>
      <c r="E41" s="11">
        <v>9.27989182468337E-2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1.16428220270724E-2</v>
      </c>
      <c r="D42" s="11">
        <v>4.5227627425616698E-3</v>
      </c>
      <c r="E42" s="11">
        <v>2.9638072281153401E-2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5.2501475676072301E-2</v>
      </c>
      <c r="D43" s="11">
        <v>2.89710653232188E-2</v>
      </c>
      <c r="E43" s="11">
        <v>9.33069374253295E-2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7.6620891394537205E-2</v>
      </c>
      <c r="D44" s="11">
        <v>4.8083779154947999E-2</v>
      </c>
      <c r="E44" s="11">
        <v>0.119960097307617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0.1166827061394</v>
      </c>
      <c r="D45" s="11">
        <v>8.5222120297535106E-2</v>
      </c>
      <c r="E45" s="11">
        <v>0.15775443306512699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8.3315359164140596E-2</v>
      </c>
      <c r="D46" s="27">
        <v>7.6123061800518102E-2</v>
      </c>
      <c r="E46" s="27">
        <v>9.11201804586836E-2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4.4567877026365298E-2</v>
      </c>
      <c r="D47" s="11">
        <v>1.7752015394051201E-2</v>
      </c>
      <c r="E47" s="11">
        <v>0.107459679671804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2.39189862693188E-2</v>
      </c>
      <c r="D48" s="11">
        <v>1.0712948676395899E-2</v>
      </c>
      <c r="E48" s="11">
        <v>5.2539762107756301E-2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2.13734777199052E-2</v>
      </c>
      <c r="D49" s="11">
        <v>8.7176143462592906E-3</v>
      </c>
      <c r="E49" s="11">
        <v>5.1448989575372001E-2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6.6210143078367395E-2</v>
      </c>
      <c r="D50" s="11">
        <v>3.5182664257008001E-2</v>
      </c>
      <c r="E50" s="11">
        <v>0.121164333232779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2.6573632913158299E-2</v>
      </c>
      <c r="D51" s="11">
        <v>1.3552519088207799E-2</v>
      </c>
      <c r="E51" s="11">
        <v>5.1452746573366702E-2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4.1680457082857801E-2</v>
      </c>
      <c r="D52" s="11">
        <v>1.67273477737254E-2</v>
      </c>
      <c r="E52" s="11">
        <v>0.10006916231263201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6.7684716803733794E-2</v>
      </c>
      <c r="D53" s="11">
        <v>3.9142878454497099E-2</v>
      </c>
      <c r="E53" s="11">
        <v>0.114557153281139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8.2846848299650597E-2</v>
      </c>
      <c r="D54" s="11">
        <v>2.86540707039439E-2</v>
      </c>
      <c r="E54" s="11">
        <v>0.216670715056347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0.13747753683214101</v>
      </c>
      <c r="D55" s="11">
        <v>6.7838323954349702E-2</v>
      </c>
      <c r="E55" s="11">
        <v>0.25876021859676102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0.14394704367314201</v>
      </c>
      <c r="D56" s="11">
        <v>8.7744950714144301E-2</v>
      </c>
      <c r="E56" s="11">
        <v>0.22718268273265699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8.5385322748611894E-2</v>
      </c>
      <c r="D57" s="11">
        <v>4.31763640013971E-2</v>
      </c>
      <c r="E57" s="11">
        <v>0.16187654891154299</v>
      </c>
      <c r="F57" s="15" t="s">
        <v>112</v>
      </c>
    </row>
    <row r="58" spans="1:6" x14ac:dyDescent="0.25">
      <c r="A58" s="12" t="s">
        <v>137</v>
      </c>
      <c r="B58" t="s">
        <v>149</v>
      </c>
      <c r="C58" s="8">
        <v>1.4731505832962901E-2</v>
      </c>
      <c r="D58" s="11">
        <v>3.5714450008779101E-3</v>
      </c>
      <c r="E58" s="11">
        <v>5.8709828933531903E-2</v>
      </c>
      <c r="F58" s="15" t="s">
        <v>112</v>
      </c>
    </row>
    <row r="59" spans="1:6" x14ac:dyDescent="0.25">
      <c r="A59" s="12" t="s">
        <v>137</v>
      </c>
      <c r="B59" t="s">
        <v>150</v>
      </c>
      <c r="C59" s="8">
        <v>4.6196357274098203E-3</v>
      </c>
      <c r="D59" s="11">
        <v>5.9698548439395904E-4</v>
      </c>
      <c r="E59" s="11">
        <v>3.48040434310126E-2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7.3872064974471199E-2</v>
      </c>
      <c r="D60" s="11">
        <v>4.6937065681187301E-2</v>
      </c>
      <c r="E60" s="11">
        <v>0.114408337136147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4.41753507419047E-2</v>
      </c>
      <c r="D61" s="11">
        <v>2.0871188586785602E-2</v>
      </c>
      <c r="E61" s="11">
        <v>9.1079780072503905E-2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0.26569245605698499</v>
      </c>
      <c r="D62" s="11">
        <v>0.210703600573489</v>
      </c>
      <c r="E62" s="11">
        <v>0.32904943757750299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0.42672358164914598</v>
      </c>
      <c r="D63" s="11">
        <v>0.30461882734263701</v>
      </c>
      <c r="E63" s="11">
        <v>0.55846528006497698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1.79601978671576E-2</v>
      </c>
      <c r="D64" s="11">
        <v>8.0576478753706399E-3</v>
      </c>
      <c r="E64" s="11">
        <v>3.9547417713041898E-2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2.5690818869114399E-2</v>
      </c>
      <c r="D65" s="11">
        <v>8.1516248315037405E-3</v>
      </c>
      <c r="E65" s="11">
        <v>7.7999954513762501E-2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0.17058716079733</v>
      </c>
      <c r="D66" s="11">
        <v>0.118321910936279</v>
      </c>
      <c r="E66" s="11">
        <v>0.23966349545774601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3.8988793587306399E-2</v>
      </c>
      <c r="D67" s="11">
        <v>2.3775444221798302E-2</v>
      </c>
      <c r="E67" s="11">
        <v>6.33055416199379E-2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3.58858895282727E-3</v>
      </c>
      <c r="D68" s="11">
        <v>7.1052434947302802E-4</v>
      </c>
      <c r="E68" s="11">
        <v>1.7915593909130601E-2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4.3510299229113203E-2</v>
      </c>
      <c r="D69" s="11">
        <v>2.3187199885255499E-2</v>
      </c>
      <c r="E69" s="11">
        <v>8.0183969859625503E-2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1.9387780783467999E-2</v>
      </c>
      <c r="D70" s="11">
        <v>8.6624701247449906E-3</v>
      </c>
      <c r="E70" s="11">
        <v>4.2818900603505898E-2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2.7096154095120201E-2</v>
      </c>
      <c r="D71" s="11">
        <v>1.42066332701872E-2</v>
      </c>
      <c r="E71" s="11">
        <v>5.1074297117306003E-2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1.63431006058617E-2</v>
      </c>
      <c r="D72" s="11">
        <v>5.1865176162941397E-3</v>
      </c>
      <c r="E72" s="11">
        <v>5.0285249784465101E-2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7.98021865443692E-2</v>
      </c>
      <c r="D73" s="11">
        <v>4.4256236960146203E-2</v>
      </c>
      <c r="E73" s="11">
        <v>0.139724269550834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0.154650864469984</v>
      </c>
      <c r="D74" s="11">
        <v>0.11751646676791</v>
      </c>
      <c r="E74" s="11">
        <v>0.20084882869291501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6.4912695374824997E-2</v>
      </c>
      <c r="D75" s="11">
        <v>2.7873589071757601E-2</v>
      </c>
      <c r="E75" s="11">
        <v>0.14388539663640901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5.0164255468753603E-2</v>
      </c>
      <c r="D76" s="11">
        <v>2.94244671956185E-2</v>
      </c>
      <c r="E76" s="11">
        <v>8.4253459396389105E-2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4.4340251273493596E-3</v>
      </c>
      <c r="D77" s="11">
        <v>5.9484463024968195E-4</v>
      </c>
      <c r="E77" s="11">
        <v>3.22519913852259E-2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0.11843768344934801</v>
      </c>
      <c r="D78" s="11">
        <v>7.0693098110569494E-2</v>
      </c>
      <c r="E78" s="11">
        <v>0.19177364734284699</v>
      </c>
      <c r="F78" s="15" t="s">
        <v>112</v>
      </c>
    </row>
    <row r="79" spans="1:6" x14ac:dyDescent="0.25">
      <c r="A79" s="12" t="s">
        <v>137</v>
      </c>
      <c r="B79" t="s">
        <v>170</v>
      </c>
      <c r="C79" s="8">
        <v>6.6061710468051094E-2</v>
      </c>
      <c r="D79" s="11">
        <v>3.7433750628101697E-2</v>
      </c>
      <c r="E79" s="11">
        <v>0.11399056359797199</v>
      </c>
      <c r="F79" s="15" t="s">
        <v>112</v>
      </c>
    </row>
    <row r="80" spans="1:6" x14ac:dyDescent="0.25">
      <c r="A80" s="12" t="s">
        <v>137</v>
      </c>
      <c r="B80" t="s">
        <v>171</v>
      </c>
      <c r="C80" s="8">
        <v>1.9930569138447499E-2</v>
      </c>
      <c r="D80" s="11">
        <v>7.0418498824129398E-3</v>
      </c>
      <c r="E80" s="11">
        <v>5.5100497123672397E-2</v>
      </c>
      <c r="F80" s="15" t="s">
        <v>112</v>
      </c>
    </row>
    <row r="81" spans="1:6" x14ac:dyDescent="0.25">
      <c r="A81" s="12" t="s">
        <v>137</v>
      </c>
      <c r="B81" t="s">
        <v>172</v>
      </c>
      <c r="C81" s="8">
        <v>3.8060787517526701E-2</v>
      </c>
      <c r="D81" s="11">
        <v>2.0693265737413199E-2</v>
      </c>
      <c r="E81" s="11">
        <v>6.8977901569062403E-2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3.9445240159913499E-2</v>
      </c>
      <c r="D82" s="11">
        <v>1.24961388322469E-2</v>
      </c>
      <c r="E82" s="11">
        <v>0.117591898000943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0.215485681312924</v>
      </c>
      <c r="D83" s="11">
        <v>0.143059815153676</v>
      </c>
      <c r="E83" s="11">
        <v>0.31125996436023901</v>
      </c>
      <c r="F83" s="15" t="s">
        <v>112</v>
      </c>
    </row>
    <row r="84" spans="1:6" x14ac:dyDescent="0.25">
      <c r="A84" s="12" t="s">
        <v>137</v>
      </c>
      <c r="B84" t="s">
        <v>175</v>
      </c>
      <c r="C84" s="8">
        <v>1.7775853229005201E-2</v>
      </c>
      <c r="D84" s="11">
        <v>8.3808891949964694E-3</v>
      </c>
      <c r="E84" s="11">
        <v>3.7306336312505697E-2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6.5360000382511205E-2</v>
      </c>
      <c r="D85" s="11">
        <v>4.5446488383972299E-2</v>
      </c>
      <c r="E85" s="11">
        <v>9.3147648762224797E-2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3.08113222453597E-2</v>
      </c>
      <c r="D86" s="11">
        <v>1.2952443513142901E-2</v>
      </c>
      <c r="E86" s="11">
        <v>7.1510127154720202E-2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0.24886280726842899</v>
      </c>
      <c r="D87" s="11">
        <v>0.16952997862734401</v>
      </c>
      <c r="E87" s="11">
        <v>0.34968797356359499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0.203422172384255</v>
      </c>
      <c r="D88" s="11">
        <v>0.15722461555174999</v>
      </c>
      <c r="E88" s="11">
        <v>0.25902204878922103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0.100205903162009</v>
      </c>
      <c r="D89" s="27">
        <v>8.4479560915317095E-2</v>
      </c>
      <c r="E89" s="27">
        <v>0.11848092713238401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0.139942857482454</v>
      </c>
      <c r="D90" s="11">
        <v>8.2368452887675594E-2</v>
      </c>
      <c r="E90" s="11">
        <v>0.227771796454079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4.7270469183032298E-3</v>
      </c>
      <c r="D91" s="11">
        <v>5.6616864235334004E-4</v>
      </c>
      <c r="E91" s="11">
        <v>3.8295293088831998E-2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2.25379668463755E-2</v>
      </c>
      <c r="D92" s="11">
        <v>8.6078435105106307E-3</v>
      </c>
      <c r="E92" s="11">
        <v>5.76992701507145E-2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9.8156621357653601E-2</v>
      </c>
      <c r="D93" s="11">
        <v>5.4577280234299197E-2</v>
      </c>
      <c r="E93" s="11">
        <v>0.17026666965901699</v>
      </c>
      <c r="F93" s="15" t="s">
        <v>112</v>
      </c>
    </row>
    <row r="94" spans="1:6" x14ac:dyDescent="0.25">
      <c r="A94" s="12" t="s">
        <v>180</v>
      </c>
      <c r="B94" t="s">
        <v>185</v>
      </c>
      <c r="C94" s="8">
        <v>4.7302760444063702E-2</v>
      </c>
      <c r="D94" s="11">
        <v>2.3231519693872299E-2</v>
      </c>
      <c r="E94" s="11">
        <v>9.3917185131244099E-2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5.8726188619681603E-2</v>
      </c>
      <c r="D95" s="11">
        <v>1.93021039685825E-2</v>
      </c>
      <c r="E95" s="11">
        <v>0.16511576257965899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6.0780494932631199E-2</v>
      </c>
      <c r="D96" s="11">
        <v>3.8306550128625001E-2</v>
      </c>
      <c r="E96" s="11">
        <v>9.5135266091656498E-2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6.2501892513088006E-2</v>
      </c>
      <c r="D97" s="11">
        <v>3.19173081221302E-2</v>
      </c>
      <c r="E97" s="11">
        <v>0.118797537246913</v>
      </c>
      <c r="F97" s="15" t="s">
        <v>112</v>
      </c>
    </row>
    <row r="98" spans="1:6" x14ac:dyDescent="0.25">
      <c r="A98" s="12" t="s">
        <v>180</v>
      </c>
      <c r="B98" t="s">
        <v>189</v>
      </c>
      <c r="C98" s="8">
        <v>0.40472414802025303</v>
      </c>
      <c r="D98" s="11">
        <v>0.32938702977195899</v>
      </c>
      <c r="E98" s="11">
        <v>0.48483473838379698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1.36784233897265E-2</v>
      </c>
      <c r="D99" s="11">
        <v>3.10837446925741E-3</v>
      </c>
      <c r="E99" s="11">
        <v>5.8097265212083603E-2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6.3101465177101093E-2</v>
      </c>
      <c r="D100" s="11">
        <v>2.1725431386393799E-2</v>
      </c>
      <c r="E100" s="11">
        <v>0.16961544141445101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2.18291499339439E-2</v>
      </c>
      <c r="D101" s="27">
        <v>1.5885191389505501E-2</v>
      </c>
      <c r="E101" s="27">
        <v>2.9929591329769301E-2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1.0573580403533E-2</v>
      </c>
      <c r="D102" s="11">
        <v>4.4321377705835198E-3</v>
      </c>
      <c r="E102" s="11">
        <v>2.50111917838108E-2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9.2628753951606198E-3</v>
      </c>
      <c r="D103" s="11">
        <v>2.7519902412515601E-3</v>
      </c>
      <c r="E103" s="11">
        <v>3.0703487527217299E-2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2.18983710030934E-2</v>
      </c>
      <c r="D104" s="11">
        <v>9.8890125321045106E-3</v>
      </c>
      <c r="E104" s="11">
        <v>4.77881469196971E-2</v>
      </c>
      <c r="F104" s="15" t="s">
        <v>112</v>
      </c>
    </row>
    <row r="105" spans="1:6" x14ac:dyDescent="0.25">
      <c r="A105" s="12" t="s">
        <v>192</v>
      </c>
      <c r="B105" t="s">
        <v>196</v>
      </c>
      <c r="C105" s="8">
        <v>2.1100240851635099E-2</v>
      </c>
      <c r="D105" s="11">
        <v>9.3135742167396608E-3</v>
      </c>
      <c r="E105" s="11">
        <v>4.7094278659763497E-2</v>
      </c>
      <c r="F105" s="15" t="s">
        <v>112</v>
      </c>
    </row>
    <row r="106" spans="1:6" x14ac:dyDescent="0.25">
      <c r="A106" s="12" t="s">
        <v>192</v>
      </c>
      <c r="B106" t="s">
        <v>192</v>
      </c>
      <c r="C106" s="8">
        <v>1.03826264594156E-2</v>
      </c>
      <c r="D106" s="11">
        <v>2.63184853535753E-3</v>
      </c>
      <c r="E106" s="11">
        <v>4.0042965811112698E-2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3.33229079725987E-3</v>
      </c>
      <c r="D107" s="11">
        <v>4.3216870686903301E-4</v>
      </c>
      <c r="E107" s="11">
        <v>2.5203334357955499E-2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3.14769033440521E-2</v>
      </c>
      <c r="D108" s="11">
        <v>1.45678099777958E-2</v>
      </c>
      <c r="E108" s="11">
        <v>6.6684513359049694E-2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1.06273129077057E-2</v>
      </c>
      <c r="D109" s="11">
        <v>3.9435178846472397E-3</v>
      </c>
      <c r="E109" s="11">
        <v>2.8317292535933E-2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3.1415187216931102E-2</v>
      </c>
      <c r="D110" s="11">
        <v>1.90261979551547E-2</v>
      </c>
      <c r="E110" s="11">
        <v>5.1448229226853201E-2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4.9275737866051599E-2</v>
      </c>
      <c r="D111" s="27">
        <v>3.5571869927845202E-2</v>
      </c>
      <c r="E111" s="27">
        <v>6.7887326344934801E-2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4.15015662090261E-3</v>
      </c>
      <c r="D112" s="11">
        <v>5.1025952182740203E-4</v>
      </c>
      <c r="E112" s="11">
        <v>3.2900290319053997E-2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6.92894286768998E-2</v>
      </c>
      <c r="D113" s="11">
        <v>4.6806208300678602E-2</v>
      </c>
      <c r="E113" s="11">
        <v>0.10142326377231101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1.39003745302197E-2</v>
      </c>
      <c r="D114" s="11">
        <v>4.9591747597268303E-3</v>
      </c>
      <c r="E114" s="11">
        <v>3.8341048186937801E-2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0</v>
      </c>
      <c r="D115" s="11"/>
      <c r="E115" s="11"/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5.7368139485075798E-2</v>
      </c>
      <c r="D116" s="11">
        <v>2.84837233228999E-2</v>
      </c>
      <c r="E116" s="11">
        <v>0.11216168095126799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0.10153398143294599</v>
      </c>
      <c r="D117" s="11">
        <v>3.7003778221830097E-2</v>
      </c>
      <c r="E117" s="11">
        <v>0.24944748048870699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1.84577763342797E-2</v>
      </c>
      <c r="D118" s="11">
        <v>6.3830668314412897E-3</v>
      </c>
      <c r="E118" s="11">
        <v>5.2174553528858698E-2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0</v>
      </c>
      <c r="D119" s="11"/>
      <c r="E119" s="11"/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8.9235170420497403E-2</v>
      </c>
      <c r="D120" s="27">
        <v>7.6534639758835996E-2</v>
      </c>
      <c r="E120" s="27">
        <v>0.103806375841495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0.11507336198995601</v>
      </c>
      <c r="D121" s="11">
        <v>7.5940535495235495E-2</v>
      </c>
      <c r="E121" s="11">
        <v>0.17064768208043299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0.134484420037703</v>
      </c>
      <c r="D122" s="11">
        <v>0.10008150003734601</v>
      </c>
      <c r="E122" s="11">
        <v>0.178369331409963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5.9681142175250397E-2</v>
      </c>
      <c r="D123" s="11">
        <v>3.2635186084545298E-2</v>
      </c>
      <c r="E123" s="11">
        <v>0.10666951233602399</v>
      </c>
      <c r="F123" s="15" t="s">
        <v>112</v>
      </c>
    </row>
    <row r="124" spans="1:6" x14ac:dyDescent="0.25">
      <c r="A124" s="12" t="s">
        <v>210</v>
      </c>
      <c r="B124" t="s">
        <v>214</v>
      </c>
      <c r="C124" s="8">
        <v>9.7542419697080399E-2</v>
      </c>
      <c r="D124" s="11">
        <v>6.0908652481165802E-2</v>
      </c>
      <c r="E124" s="11">
        <v>0.15262865479980101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6.3487603007644194E-2</v>
      </c>
      <c r="D125" s="11">
        <v>2.7461339241462601E-2</v>
      </c>
      <c r="E125" s="11">
        <v>0.13997404666756399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7.4467083940734896E-2</v>
      </c>
      <c r="D126" s="11">
        <v>4.2355900375222598E-2</v>
      </c>
      <c r="E126" s="11">
        <v>0.12767695652526001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2.73157184852168E-2</v>
      </c>
      <c r="D127" s="11">
        <v>1.3977792662862899E-2</v>
      </c>
      <c r="E127" s="11">
        <v>5.2700745484457599E-2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8.2552285750472201E-2</v>
      </c>
      <c r="D128" s="11">
        <v>4.2921263930202201E-2</v>
      </c>
      <c r="E128" s="11">
        <v>0.152929205633379</v>
      </c>
      <c r="F128" s="15" t="s">
        <v>112</v>
      </c>
    </row>
    <row r="129" spans="1:6" x14ac:dyDescent="0.25">
      <c r="A129" s="12" t="s">
        <v>210</v>
      </c>
      <c r="B129" t="s">
        <v>219</v>
      </c>
      <c r="C129" s="8">
        <v>0.12103892318451</v>
      </c>
      <c r="D129" s="11">
        <v>8.0433456152631394E-2</v>
      </c>
      <c r="E129" s="11">
        <v>0.17817157050421001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6.1164684652529999E-2</v>
      </c>
      <c r="D130" s="11">
        <v>3.5791254786837E-2</v>
      </c>
      <c r="E130" s="11">
        <v>0.102611765418088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3.0689349383752E-2</v>
      </c>
      <c r="D131" s="11">
        <v>1.6833332726460301E-2</v>
      </c>
      <c r="E131" s="11">
        <v>5.5309048519694898E-2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0.15178641794064299</v>
      </c>
      <c r="D132" s="27">
        <v>0.12975717740850001</v>
      </c>
      <c r="E132" s="27">
        <v>0.17679582465554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0.111620757931976</v>
      </c>
      <c r="D133" s="11">
        <v>4.60719228060033E-2</v>
      </c>
      <c r="E133" s="11">
        <v>0.246345537129153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0.64502504437755603</v>
      </c>
      <c r="D134" s="11">
        <v>0.47710248908437197</v>
      </c>
      <c r="E134" s="11">
        <v>0.78349278178303094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0.113289025847937</v>
      </c>
      <c r="D135" s="11">
        <v>7.2237496032124399E-2</v>
      </c>
      <c r="E135" s="11">
        <v>0.173311554681293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0.85390400757232598</v>
      </c>
      <c r="D136" s="11">
        <v>0.77004134420784998</v>
      </c>
      <c r="E136" s="11">
        <v>0.910728709735242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6.0466634593080597E-2</v>
      </c>
      <c r="D137" s="11">
        <v>2.9399807872059699E-2</v>
      </c>
      <c r="E137" s="11">
        <v>0.120293183319096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4.6256244837292501E-2</v>
      </c>
      <c r="D138" s="11">
        <v>1.9832323090036501E-2</v>
      </c>
      <c r="E138" s="11">
        <v>0.104145734030769</v>
      </c>
      <c r="F138" s="15" t="s">
        <v>112</v>
      </c>
    </row>
    <row r="139" spans="1:6" x14ac:dyDescent="0.25">
      <c r="A139" s="12" t="s">
        <v>222</v>
      </c>
      <c r="B139" t="s">
        <v>229</v>
      </c>
      <c r="C139" s="8">
        <v>2.6523798753770599E-2</v>
      </c>
      <c r="D139" s="11">
        <v>1.1050956309797799E-2</v>
      </c>
      <c r="E139" s="11">
        <v>6.2296057918241603E-2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0.20718539170797701</v>
      </c>
      <c r="D140" s="11">
        <v>0.12716794032130599</v>
      </c>
      <c r="E140" s="11">
        <v>0.31914230462686799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0.116075147098281</v>
      </c>
      <c r="D141" s="11">
        <v>8.1433973488913403E-2</v>
      </c>
      <c r="E141" s="11">
        <v>0.16283997606228301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7.9102986095609701E-2</v>
      </c>
      <c r="D142" s="11">
        <v>3.4541072889609302E-2</v>
      </c>
      <c r="E142" s="11">
        <v>0.17097389725957299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0.18304098455212101</v>
      </c>
      <c r="D143" s="11">
        <v>0.115602692628777</v>
      </c>
      <c r="E143" s="11">
        <v>0.27747713605344099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0.171025439370939</v>
      </c>
      <c r="D144" s="11">
        <v>9.0321824048561206E-2</v>
      </c>
      <c r="E144" s="11">
        <v>0.30005362018804399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5.5183927669858003E-2</v>
      </c>
      <c r="D145" s="27">
        <v>3.7939241098432698E-2</v>
      </c>
      <c r="E145" s="27">
        <v>7.9618233619361697E-2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3.6185664965812499E-2</v>
      </c>
      <c r="D146" s="11">
        <v>1.9202196601050301E-2</v>
      </c>
      <c r="E146" s="11">
        <v>6.71616443039878E-2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2.0703869166656501E-2</v>
      </c>
      <c r="D147" s="11">
        <v>7.6118500117031904E-3</v>
      </c>
      <c r="E147" s="11">
        <v>5.50641123773353E-2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8.8979133134403192E-3</v>
      </c>
      <c r="D148" s="11">
        <v>2.15236891383186E-3</v>
      </c>
      <c r="E148" s="11">
        <v>3.6020911015870502E-2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3.1368313532950401E-2</v>
      </c>
      <c r="D149" s="11">
        <v>1.32129089767188E-2</v>
      </c>
      <c r="E149" s="11">
        <v>7.2634189317244593E-2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6.8488133127780099E-2</v>
      </c>
      <c r="D150" s="11">
        <v>4.4159622159568403E-2</v>
      </c>
      <c r="E150" s="11">
        <v>0.10475090572064701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0.18581283165394599</v>
      </c>
      <c r="D151" s="27">
        <v>0.15237883104408501</v>
      </c>
      <c r="E151" s="27">
        <v>0.224638538207586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1.8190044640480602E-2</v>
      </c>
      <c r="D152" s="11">
        <v>6.4961709140329803E-3</v>
      </c>
      <c r="E152" s="11">
        <v>4.9877466717047701E-2</v>
      </c>
      <c r="F152" s="15" t="s">
        <v>112</v>
      </c>
    </row>
    <row r="153" spans="1:6" x14ac:dyDescent="0.25">
      <c r="A153" s="12" t="s">
        <v>241</v>
      </c>
      <c r="B153" t="s">
        <v>243</v>
      </c>
      <c r="C153" s="8">
        <v>9.1839506448910101E-3</v>
      </c>
      <c r="D153" s="11">
        <v>1.1217115115605501E-3</v>
      </c>
      <c r="E153" s="11">
        <v>7.1070165199258697E-2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9.8259755426639103E-2</v>
      </c>
      <c r="D154" s="11">
        <v>6.4467110166228095E-2</v>
      </c>
      <c r="E154" s="11">
        <v>0.146982967960261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0.33600549694590298</v>
      </c>
      <c r="D155" s="11">
        <v>0.25931970670184001</v>
      </c>
      <c r="E155" s="11">
        <v>0.422435021714472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0.17491509518953399</v>
      </c>
      <c r="D156" s="11">
        <v>0.12025101517678199</v>
      </c>
      <c r="E156" s="11">
        <v>0.24743937621317599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8.1507322708802593E-2</v>
      </c>
      <c r="D157" s="11">
        <v>4.75215550332235E-2</v>
      </c>
      <c r="E157" s="11">
        <v>0.136319907192124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1.4910436131517799E-2</v>
      </c>
      <c r="D158" s="11">
        <v>4.6999573927520803E-3</v>
      </c>
      <c r="E158" s="11">
        <v>4.6271555014396899E-2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2.3439534797601101E-2</v>
      </c>
      <c r="D159" s="27">
        <v>1.49150825588428E-2</v>
      </c>
      <c r="E159" s="27">
        <v>3.6654701681823797E-2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4.5637285049903399E-3</v>
      </c>
      <c r="D160" s="11">
        <v>6.13168324716414E-4</v>
      </c>
      <c r="E160" s="11">
        <v>3.3123601279966997E-2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3.2479855924240797E-2</v>
      </c>
      <c r="D161" s="11">
        <v>2.0323471523251001E-2</v>
      </c>
      <c r="E161" s="11">
        <v>5.1525096092284603E-2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0.150267695852636</v>
      </c>
      <c r="D162" s="27">
        <v>0.123858436602233</v>
      </c>
      <c r="E162" s="27">
        <v>0.18114374989276799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5.5023841472687199E-2</v>
      </c>
      <c r="D163" s="11">
        <v>3.3939741403966099E-2</v>
      </c>
      <c r="E163" s="11">
        <v>8.8012560540372806E-2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0.16717706527530499</v>
      </c>
      <c r="D164" s="10">
        <v>0.13613897926969601</v>
      </c>
      <c r="E164" s="10">
        <v>0.20362348778692399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84</v>
      </c>
    </row>
    <row r="3" spans="1:6" x14ac:dyDescent="0.25">
      <c r="A3" s="1" t="s">
        <v>334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0.35189000106284901</v>
      </c>
      <c r="D12" s="23">
        <v>0.34443172557722401</v>
      </c>
      <c r="E12" s="23">
        <v>0.35942123290961298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0.132991206169844</v>
      </c>
      <c r="D13" s="27">
        <v>0.113379197105441</v>
      </c>
      <c r="E13" s="27">
        <v>0.155401041841568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0.13335688770648299</v>
      </c>
      <c r="D14" s="11">
        <v>0.1136281315803</v>
      </c>
      <c r="E14" s="11">
        <v>0.15590854707723401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0.24235377148373399</v>
      </c>
      <c r="D15" s="27">
        <v>0.215137550710018</v>
      </c>
      <c r="E15" s="27">
        <v>0.27182059407095799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0.26051379427060101</v>
      </c>
      <c r="D16" s="11">
        <v>0.21370041743114601</v>
      </c>
      <c r="E16" s="11">
        <v>0.31349354056272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0.23742074418838899</v>
      </c>
      <c r="D17" s="11">
        <v>0.20367571947509699</v>
      </c>
      <c r="E17" s="11">
        <v>0.27482712716158902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0.102357118451235</v>
      </c>
      <c r="D18" s="11">
        <v>5.31962419422779E-2</v>
      </c>
      <c r="E18" s="11">
        <v>0.18793186014171401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0.21853839842377101</v>
      </c>
      <c r="D19" s="27">
        <v>0.190075814630465</v>
      </c>
      <c r="E19" s="27">
        <v>0.249947758468993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0.23670757203071499</v>
      </c>
      <c r="D20" s="11">
        <v>0.19782533503524399</v>
      </c>
      <c r="E20" s="11">
        <v>0.28055918783563599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0.189894866677109</v>
      </c>
      <c r="D21" s="11">
        <v>0.14982316935775999</v>
      </c>
      <c r="E21" s="11">
        <v>0.237687777516464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0.14810063364891801</v>
      </c>
      <c r="D22" s="11">
        <v>8.5233513206115594E-2</v>
      </c>
      <c r="E22" s="11">
        <v>0.244922476168006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0.337518154436377</v>
      </c>
      <c r="D23" s="27">
        <v>0.29548561125139899</v>
      </c>
      <c r="E23" s="27">
        <v>0.38228539794333799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0.224712647382252</v>
      </c>
      <c r="D24" s="11">
        <v>0.164326749494032</v>
      </c>
      <c r="E24" s="11">
        <v>0.29934021273857198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0.31548239279159201</v>
      </c>
      <c r="D25" s="11">
        <v>0.26534109230424902</v>
      </c>
      <c r="E25" s="11">
        <v>0.37032267002180602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0.46403223830818402</v>
      </c>
      <c r="D26" s="11">
        <v>0.37181300342973</v>
      </c>
      <c r="E26" s="11">
        <v>0.55877868134819697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0.52232413785790999</v>
      </c>
      <c r="D27" s="27">
        <v>0.47733344865560001</v>
      </c>
      <c r="E27" s="27">
        <v>0.56695549658343203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0.59659826448859099</v>
      </c>
      <c r="D28" s="11">
        <v>0.51088131457263297</v>
      </c>
      <c r="E28" s="11">
        <v>0.67679681892973198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0.43359873229941698</v>
      </c>
      <c r="D29" s="11">
        <v>0.30711106666253901</v>
      </c>
      <c r="E29" s="11">
        <v>0.56937306786119701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0.48562890561085398</v>
      </c>
      <c r="D30" s="11">
        <v>0.41174277669009202</v>
      </c>
      <c r="E30" s="11">
        <v>0.56014857238860605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0.19754350537745</v>
      </c>
      <c r="D31" s="11">
        <v>0.14390671247140699</v>
      </c>
      <c r="E31" s="11">
        <v>0.26498386575729899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0.519705847885647</v>
      </c>
      <c r="D32" s="11">
        <v>0.44964130332267999</v>
      </c>
      <c r="E32" s="11">
        <v>0.58900377488370304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0.35316639528260402</v>
      </c>
      <c r="D33" s="27">
        <v>0.33363144286454099</v>
      </c>
      <c r="E33" s="27">
        <v>0.37320456304476601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0.37838617143025499</v>
      </c>
      <c r="D34" s="11">
        <v>0.307386247829875</v>
      </c>
      <c r="E34" s="11">
        <v>0.45501196793013099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0.28983039175066999</v>
      </c>
      <c r="D35" s="11">
        <v>0.23065303124716</v>
      </c>
      <c r="E35" s="11">
        <v>0.357142470108881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0.155042796592993</v>
      </c>
      <c r="D36" s="11">
        <v>0.102350752016306</v>
      </c>
      <c r="E36" s="11">
        <v>0.22797237975045501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0.32921244065698602</v>
      </c>
      <c r="D37" s="11">
        <v>0.256226277877246</v>
      </c>
      <c r="E37" s="11">
        <v>0.41148676704171899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0.37407891937105803</v>
      </c>
      <c r="D38" s="11">
        <v>0.295350802894841</v>
      </c>
      <c r="E38" s="11">
        <v>0.46009039789466899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0.34203432675135997</v>
      </c>
      <c r="D39" s="11">
        <v>0.28077584023143398</v>
      </c>
      <c r="E39" s="11">
        <v>0.40905656081930802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0.40673919424694999</v>
      </c>
      <c r="D40" s="11">
        <v>0.349604207802239</v>
      </c>
      <c r="E40" s="11">
        <v>0.466514086352872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0.39428397978665902</v>
      </c>
      <c r="D41" s="11">
        <v>0.31238824863853398</v>
      </c>
      <c r="E41" s="11">
        <v>0.48258151621538697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0.382195026628665</v>
      </c>
      <c r="D42" s="11">
        <v>0.32027966649253797</v>
      </c>
      <c r="E42" s="11">
        <v>0.448187472237004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0.295756353431195</v>
      </c>
      <c r="D43" s="11">
        <v>0.245552055866018</v>
      </c>
      <c r="E43" s="11">
        <v>0.351443655514869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0.51765313680579095</v>
      </c>
      <c r="D44" s="11">
        <v>0.459068756683846</v>
      </c>
      <c r="E44" s="11">
        <v>0.57575619636608499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0.32617348940525198</v>
      </c>
      <c r="D45" s="11">
        <v>0.28576735227302502</v>
      </c>
      <c r="E45" s="11">
        <v>0.36933847732090103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0.38237132273072599</v>
      </c>
      <c r="D46" s="27">
        <v>0.36927807734440499</v>
      </c>
      <c r="E46" s="27">
        <v>0.39563760027709499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0.390802743449849</v>
      </c>
      <c r="D47" s="11">
        <v>0.29514045719391901</v>
      </c>
      <c r="E47" s="11">
        <v>0.49566731569029399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0.41838024527362699</v>
      </c>
      <c r="D48" s="11">
        <v>0.329027273633481</v>
      </c>
      <c r="E48" s="11">
        <v>0.513430631852547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0.407978363175661</v>
      </c>
      <c r="D49" s="11">
        <v>0.31498638274588098</v>
      </c>
      <c r="E49" s="11">
        <v>0.50806210771958804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0.25723678365932701</v>
      </c>
      <c r="D50" s="11">
        <v>0.19829302788246</v>
      </c>
      <c r="E50" s="11">
        <v>0.32656481184908098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0.54011670617857299</v>
      </c>
      <c r="D51" s="11">
        <v>0.47115769498059301</v>
      </c>
      <c r="E51" s="11">
        <v>0.60757314819939501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0.27661286662718698</v>
      </c>
      <c r="D52" s="11">
        <v>0.19322148932410799</v>
      </c>
      <c r="E52" s="11">
        <v>0.37908372262291701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0.205502821749589</v>
      </c>
      <c r="D53" s="11">
        <v>0.14425641530064701</v>
      </c>
      <c r="E53" s="11">
        <v>0.28411896981137202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0.53793395260875199</v>
      </c>
      <c r="D54" s="11">
        <v>0.390470621682526</v>
      </c>
      <c r="E54" s="11">
        <v>0.67904583611538505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0.243320191593034</v>
      </c>
      <c r="D55" s="11">
        <v>0.17679895603868501</v>
      </c>
      <c r="E55" s="11">
        <v>0.32498920911262003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0.200980192983366</v>
      </c>
      <c r="D56" s="11">
        <v>0.13618093792702801</v>
      </c>
      <c r="E56" s="11">
        <v>0.286390455361415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0.39498091771211902</v>
      </c>
      <c r="D57" s="11">
        <v>0.32440438978091302</v>
      </c>
      <c r="E57" s="11">
        <v>0.47022495739853398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0.38592422783314001</v>
      </c>
      <c r="D58" s="11">
        <v>0.31663474022378801</v>
      </c>
      <c r="E58" s="11">
        <v>0.46016611600591401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0.282592579896915</v>
      </c>
      <c r="D59" s="11">
        <v>0.208244851387372</v>
      </c>
      <c r="E59" s="11">
        <v>0.37104467425692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0.49002548642642701</v>
      </c>
      <c r="D60" s="11">
        <v>0.40645357984074698</v>
      </c>
      <c r="E60" s="11">
        <v>0.57415867647510299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0.363293261498085</v>
      </c>
      <c r="D61" s="11">
        <v>0.29712872033568499</v>
      </c>
      <c r="E61" s="11">
        <v>0.43507139113396598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0.33280789936188399</v>
      </c>
      <c r="D62" s="11">
        <v>0.26847401118453901</v>
      </c>
      <c r="E62" s="11">
        <v>0.40404317019422598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0.399082317546609</v>
      </c>
      <c r="D63" s="11">
        <v>0.31010392851763502</v>
      </c>
      <c r="E63" s="11">
        <v>0.49526338322091501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0.29689750670901299</v>
      </c>
      <c r="D64" s="11">
        <v>0.226112242784242</v>
      </c>
      <c r="E64" s="11">
        <v>0.37899030684326102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0.58191571794638097</v>
      </c>
      <c r="D65" s="11">
        <v>0.49323644885125201</v>
      </c>
      <c r="E65" s="11">
        <v>0.66559777517668095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0.351735214960535</v>
      </c>
      <c r="D66" s="11">
        <v>0.28902801976491199</v>
      </c>
      <c r="E66" s="11">
        <v>0.42001014250853602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0.58610757538437497</v>
      </c>
      <c r="D67" s="11">
        <v>0.51382144503187499</v>
      </c>
      <c r="E67" s="11">
        <v>0.65486526524620603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0.30549801129951898</v>
      </c>
      <c r="D68" s="11">
        <v>0.23597273936622201</v>
      </c>
      <c r="E68" s="11">
        <v>0.38518058110564501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0.76941387349769297</v>
      </c>
      <c r="D69" s="11">
        <v>0.69896529199118396</v>
      </c>
      <c r="E69" s="11">
        <v>0.82744600273857605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0.28238135040373902</v>
      </c>
      <c r="D70" s="11">
        <v>0.19895753953084999</v>
      </c>
      <c r="E70" s="11">
        <v>0.38401591060437101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0.25115859639576499</v>
      </c>
      <c r="D71" s="11">
        <v>0.190547527462405</v>
      </c>
      <c r="E71" s="11">
        <v>0.32334781077167002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0.56151061353320197</v>
      </c>
      <c r="D72" s="11">
        <v>0.491410816313468</v>
      </c>
      <c r="E72" s="11">
        <v>0.629238241743584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0.24614122979584099</v>
      </c>
      <c r="D73" s="11">
        <v>0.18919602098419999</v>
      </c>
      <c r="E73" s="11">
        <v>0.31359694815572298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0.3235040578233</v>
      </c>
      <c r="D74" s="11">
        <v>0.26973060424372503</v>
      </c>
      <c r="E74" s="11">
        <v>0.382384421412162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0.58016358432388604</v>
      </c>
      <c r="D75" s="11">
        <v>0.509501211547702</v>
      </c>
      <c r="E75" s="11">
        <v>0.64768538489090399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0.44721348414827999</v>
      </c>
      <c r="D76" s="11">
        <v>0.38497886750209698</v>
      </c>
      <c r="E76" s="11">
        <v>0.51114729602474596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0.72772524909646397</v>
      </c>
      <c r="D77" s="11">
        <v>0.62880310986453702</v>
      </c>
      <c r="E77" s="11">
        <v>0.80832116745562899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0.28327636878972701</v>
      </c>
      <c r="D78" s="11">
        <v>0.227313032720034</v>
      </c>
      <c r="E78" s="11">
        <v>0.34683316636620298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0.38061203792199</v>
      </c>
      <c r="D79" s="11">
        <v>0.32282882293471798</v>
      </c>
      <c r="E79" s="11">
        <v>0.44198728501314999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0.42526957630508799</v>
      </c>
      <c r="D80" s="11">
        <v>0.34663113227915898</v>
      </c>
      <c r="E80" s="11">
        <v>0.50788059268125296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0.36366746693527802</v>
      </c>
      <c r="D81" s="11">
        <v>0.30496964444617097</v>
      </c>
      <c r="E81" s="11">
        <v>0.42672653410887701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0.36656963697531603</v>
      </c>
      <c r="D82" s="11">
        <v>0.26221518514968201</v>
      </c>
      <c r="E82" s="11">
        <v>0.48514527221817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0.20472821945525199</v>
      </c>
      <c r="D83" s="11">
        <v>0.154455431087547</v>
      </c>
      <c r="E83" s="11">
        <v>0.266212257155863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0.37220506970316197</v>
      </c>
      <c r="D84" s="11">
        <v>0.29458685426857401</v>
      </c>
      <c r="E84" s="11">
        <v>0.45702444143676002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0.18475105811072301</v>
      </c>
      <c r="D85" s="11">
        <v>0.148137122418458</v>
      </c>
      <c r="E85" s="11">
        <v>0.22799255215944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0.43909508287619697</v>
      </c>
      <c r="D86" s="11">
        <v>0.360547496317282</v>
      </c>
      <c r="E86" s="11">
        <v>0.520817408940346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0.28527752798179801</v>
      </c>
      <c r="D87" s="11">
        <v>0.208513135844929</v>
      </c>
      <c r="E87" s="11">
        <v>0.37684709209196998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0.40929975929419099</v>
      </c>
      <c r="D88" s="11">
        <v>0.33287030055591099</v>
      </c>
      <c r="E88" s="11">
        <v>0.49037863277241001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0.27823200171544499</v>
      </c>
      <c r="D89" s="27">
        <v>0.250672914084551</v>
      </c>
      <c r="E89" s="27">
        <v>0.307577277481768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0.151077394189057</v>
      </c>
      <c r="D90" s="11">
        <v>9.5005894303038005E-2</v>
      </c>
      <c r="E90" s="11">
        <v>0.231766726749282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0.286871312160764</v>
      </c>
      <c r="D91" s="11">
        <v>0.227239813814228</v>
      </c>
      <c r="E91" s="11">
        <v>0.35496314703694298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0.32818344778729902</v>
      </c>
      <c r="D92" s="11">
        <v>0.220848906717518</v>
      </c>
      <c r="E92" s="11">
        <v>0.45708114244900699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0.24306741772672399</v>
      </c>
      <c r="D93" s="11">
        <v>0.19635086816869299</v>
      </c>
      <c r="E93" s="11">
        <v>0.29679409576360299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0.75664195753112895</v>
      </c>
      <c r="D94" s="11">
        <v>0.62099240322603999</v>
      </c>
      <c r="E94" s="11">
        <v>0.855072192639869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9.2742210506460199E-2</v>
      </c>
      <c r="D95" s="11">
        <v>4.754966698055E-2</v>
      </c>
      <c r="E95" s="11">
        <v>0.173081628872683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0.28909404553627799</v>
      </c>
      <c r="D96" s="11">
        <v>0.23623542082565999</v>
      </c>
      <c r="E96" s="11">
        <v>0.34838505879630199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0.23343516657260299</v>
      </c>
      <c r="D97" s="11">
        <v>0.17260943316413399</v>
      </c>
      <c r="E97" s="11">
        <v>0.30772337517302101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0.21125534712816799</v>
      </c>
      <c r="D98" s="11">
        <v>0.15959429018627999</v>
      </c>
      <c r="E98" s="11">
        <v>0.27418337634836898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0.27911950539105101</v>
      </c>
      <c r="D99" s="11">
        <v>0.20770115724177299</v>
      </c>
      <c r="E99" s="11">
        <v>0.36381859940462002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0.24729022709797099</v>
      </c>
      <c r="D100" s="11">
        <v>0.168007281668269</v>
      </c>
      <c r="E100" s="11">
        <v>0.34832323979941698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0.28050299131462297</v>
      </c>
      <c r="D101" s="27">
        <v>0.25630724847821201</v>
      </c>
      <c r="E101" s="27">
        <v>0.30604289201228502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0.11578100897283</v>
      </c>
      <c r="D102" s="11">
        <v>8.2727082420995898E-2</v>
      </c>
      <c r="E102" s="11">
        <v>0.159741809821316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0.32596285399654401</v>
      </c>
      <c r="D103" s="11">
        <v>0.24295755930334101</v>
      </c>
      <c r="E103" s="11">
        <v>0.42153602164489701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0.17433349361422101</v>
      </c>
      <c r="D104" s="11">
        <v>0.139265780392998</v>
      </c>
      <c r="E104" s="11">
        <v>0.21601532281165001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0.25279391025304798</v>
      </c>
      <c r="D105" s="11">
        <v>0.20024241947041099</v>
      </c>
      <c r="E105" s="11">
        <v>0.31372685486677299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0.43117003309083002</v>
      </c>
      <c r="D106" s="11">
        <v>0.32598553534462998</v>
      </c>
      <c r="E106" s="11">
        <v>0.54295398014792995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4.3661887238209102E-2</v>
      </c>
      <c r="D107" s="11">
        <v>2.4856152059585399E-2</v>
      </c>
      <c r="E107" s="11">
        <v>7.5592760551284097E-2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0.119104840685005</v>
      </c>
      <c r="D108" s="11">
        <v>7.6969355264508807E-2</v>
      </c>
      <c r="E108" s="11">
        <v>0.17981315074075099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0.24532322868973599</v>
      </c>
      <c r="D109" s="11">
        <v>0.15928791522726299</v>
      </c>
      <c r="E109" s="11">
        <v>0.35803802060787598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0.40320011023949098</v>
      </c>
      <c r="D110" s="11">
        <v>0.34965914759795003</v>
      </c>
      <c r="E110" s="11">
        <v>0.45915125948762398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0.23366284503366799</v>
      </c>
      <c r="D111" s="27">
        <v>0.20717197136401599</v>
      </c>
      <c r="E111" s="27">
        <v>0.26241989007329097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5.9760092311205701E-2</v>
      </c>
      <c r="D112" s="11">
        <v>3.08632859731021E-2</v>
      </c>
      <c r="E112" s="11">
        <v>0.112569880801213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0.233569845236026</v>
      </c>
      <c r="D113" s="11">
        <v>0.195782957651088</v>
      </c>
      <c r="E113" s="11">
        <v>0.27614553417254301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0.25075952862497197</v>
      </c>
      <c r="D114" s="11">
        <v>0.17081332016518799</v>
      </c>
      <c r="E114" s="11">
        <v>0.35222868833175103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0.23541406701248099</v>
      </c>
      <c r="D115" s="11">
        <v>0.129437567611288</v>
      </c>
      <c r="E115" s="11">
        <v>0.38935217603074401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0.353895622033431</v>
      </c>
      <c r="D116" s="11">
        <v>0.24221252621869699</v>
      </c>
      <c r="E116" s="11">
        <v>0.48417261982250598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0.292557298855117</v>
      </c>
      <c r="D117" s="11">
        <v>0.207722975406163</v>
      </c>
      <c r="E117" s="11">
        <v>0.39477449315367902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0.24594096503444601</v>
      </c>
      <c r="D118" s="11">
        <v>0.17934524997558299</v>
      </c>
      <c r="E118" s="11">
        <v>0.32739992217368202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0.18676433873148399</v>
      </c>
      <c r="D119" s="11">
        <v>0.127828850866821</v>
      </c>
      <c r="E119" s="11">
        <v>0.26462764440113801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0.32162355670513199</v>
      </c>
      <c r="D120" s="27">
        <v>0.30005969108958702</v>
      </c>
      <c r="E120" s="27">
        <v>0.34397554093659899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0.56063031044280098</v>
      </c>
      <c r="D121" s="11">
        <v>0.47348516009741698</v>
      </c>
      <c r="E121" s="11">
        <v>0.64419072675769595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0.28909858240450298</v>
      </c>
      <c r="D122" s="11">
        <v>0.23880786526787201</v>
      </c>
      <c r="E122" s="11">
        <v>0.34517747087132999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0.50439565999549296</v>
      </c>
      <c r="D123" s="11">
        <v>0.419014159221618</v>
      </c>
      <c r="E123" s="11">
        <v>0.58952155355109104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0.35213881795794799</v>
      </c>
      <c r="D124" s="11">
        <v>0.28773446843282202</v>
      </c>
      <c r="E124" s="11">
        <v>0.42240966210960101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0.27639548076589399</v>
      </c>
      <c r="D125" s="11">
        <v>0.19664407795077099</v>
      </c>
      <c r="E125" s="11">
        <v>0.37345524363674298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0.220715178750232</v>
      </c>
      <c r="D126" s="11">
        <v>0.169589145261515</v>
      </c>
      <c r="E126" s="11">
        <v>0.282019707226005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0.27810990535511498</v>
      </c>
      <c r="D127" s="11">
        <v>0.203799294689432</v>
      </c>
      <c r="E127" s="11">
        <v>0.36702582407405798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0.17467841937275499</v>
      </c>
      <c r="D128" s="11">
        <v>0.12835690507798</v>
      </c>
      <c r="E128" s="11">
        <v>0.233243285079724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0.33863736881224898</v>
      </c>
      <c r="D129" s="11">
        <v>0.27584895423732603</v>
      </c>
      <c r="E129" s="11">
        <v>0.40767180888705201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0.278103112309255</v>
      </c>
      <c r="D130" s="11">
        <v>0.22388967730369599</v>
      </c>
      <c r="E130" s="11">
        <v>0.33969819196398798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0.16836117162122299</v>
      </c>
      <c r="D131" s="11">
        <v>0.113346124982309</v>
      </c>
      <c r="E131" s="11">
        <v>0.24276771222264301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0.40253711018181698</v>
      </c>
      <c r="D132" s="27">
        <v>0.36775019203204001</v>
      </c>
      <c r="E132" s="27">
        <v>0.438333293055092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0.38484098959060398</v>
      </c>
      <c r="D133" s="11">
        <v>0.30161011038650198</v>
      </c>
      <c r="E133" s="11">
        <v>0.47540518153095201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0.30656006093087701</v>
      </c>
      <c r="D134" s="11">
        <v>0.21132666318802201</v>
      </c>
      <c r="E134" s="11">
        <v>0.42175946637168599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0.76341079272132695</v>
      </c>
      <c r="D135" s="11">
        <v>0.69615192283216099</v>
      </c>
      <c r="E135" s="11">
        <v>0.81963873376873198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0.39956283816441701</v>
      </c>
      <c r="D136" s="11">
        <v>0.29926713675917899</v>
      </c>
      <c r="E136" s="11">
        <v>0.50905306804725703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0.63408423210477904</v>
      </c>
      <c r="D137" s="11">
        <v>0.51741579513831204</v>
      </c>
      <c r="E137" s="11">
        <v>0.736889897846155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0.53236478711054003</v>
      </c>
      <c r="D138" s="11">
        <v>0.40782177113034401</v>
      </c>
      <c r="E138" s="11">
        <v>0.65300133307466501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0.43252134508734902</v>
      </c>
      <c r="D139" s="11">
        <v>0.35432683485223498</v>
      </c>
      <c r="E139" s="11">
        <v>0.51422885048867295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0.14339690254531401</v>
      </c>
      <c r="D140" s="11">
        <v>7.7880556430261594E-2</v>
      </c>
      <c r="E140" s="11">
        <v>0.249137373644608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0.38473860274510502</v>
      </c>
      <c r="D141" s="11">
        <v>0.323427889662532</v>
      </c>
      <c r="E141" s="11">
        <v>0.449942437244646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0.16740353095070901</v>
      </c>
      <c r="D142" s="11">
        <v>0.107708776090765</v>
      </c>
      <c r="E142" s="11">
        <v>0.25088042418745898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0.21534270014910301</v>
      </c>
      <c r="D143" s="11">
        <v>0.15870636025648699</v>
      </c>
      <c r="E143" s="11">
        <v>0.28533547441507401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0.4317787478956</v>
      </c>
      <c r="D144" s="11">
        <v>0.32141773558735398</v>
      </c>
      <c r="E144" s="11">
        <v>0.54935598179193501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0.39931190440928999</v>
      </c>
      <c r="D145" s="27">
        <v>0.36029535305267402</v>
      </c>
      <c r="E145" s="27">
        <v>0.43964977792743798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0.14599916849658101</v>
      </c>
      <c r="D146" s="11">
        <v>0.111875683246712</v>
      </c>
      <c r="E146" s="11">
        <v>0.18832374408375699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0.176413204313255</v>
      </c>
      <c r="D147" s="11">
        <v>0.112918073147521</v>
      </c>
      <c r="E147" s="11">
        <v>0.26494850099256101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3.3920940686959798E-2</v>
      </c>
      <c r="D148" s="11">
        <v>1.28177409532849E-2</v>
      </c>
      <c r="E148" s="11">
        <v>8.6716529249290505E-2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0.23497112331331599</v>
      </c>
      <c r="D149" s="11">
        <v>0.182393686956941</v>
      </c>
      <c r="E149" s="11">
        <v>0.297195532573863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0.51718251823557704</v>
      </c>
      <c r="D150" s="11">
        <v>0.45926415438978202</v>
      </c>
      <c r="E150" s="11">
        <v>0.57464287249282697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0.380293144317565</v>
      </c>
      <c r="D151" s="27">
        <v>0.35080478837368601</v>
      </c>
      <c r="E151" s="27">
        <v>0.41069215603854597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0.23351420315747101</v>
      </c>
      <c r="D152" s="11">
        <v>0.188163422534114</v>
      </c>
      <c r="E152" s="11">
        <v>0.28594544523793602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5.4171384422979203E-2</v>
      </c>
      <c r="D153" s="11">
        <v>2.1589483072663899E-2</v>
      </c>
      <c r="E153" s="11">
        <v>0.129420293056491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0.38920739123515202</v>
      </c>
      <c r="D154" s="11">
        <v>0.30853248663685401</v>
      </c>
      <c r="E154" s="11">
        <v>0.47644214628305698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0.66464214535034805</v>
      </c>
      <c r="D155" s="11">
        <v>0.59246786729538004</v>
      </c>
      <c r="E155" s="11">
        <v>0.72986235017786305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0.264305876266066</v>
      </c>
      <c r="D156" s="11">
        <v>0.219349565039831</v>
      </c>
      <c r="E156" s="11">
        <v>0.31476102383628501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0.237306772482897</v>
      </c>
      <c r="D157" s="11">
        <v>0.16209595297322399</v>
      </c>
      <c r="E157" s="11">
        <v>0.33352401313742402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8.5955971543371895E-2</v>
      </c>
      <c r="D158" s="11">
        <v>4.3243788138456002E-2</v>
      </c>
      <c r="E158" s="11">
        <v>0.16363975363031899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0.10914522111566199</v>
      </c>
      <c r="D159" s="27">
        <v>8.6012085293478993E-2</v>
      </c>
      <c r="E159" s="27">
        <v>0.137563639258939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9.3223189755462399E-2</v>
      </c>
      <c r="D160" s="11">
        <v>5.4450262399939497E-2</v>
      </c>
      <c r="E160" s="11">
        <v>0.15507737728783799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0.115008729624237</v>
      </c>
      <c r="D161" s="11">
        <v>8.7546452695405397E-2</v>
      </c>
      <c r="E161" s="11">
        <v>0.149672517919617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0.28234150528831398</v>
      </c>
      <c r="D162" s="27">
        <v>0.23781288806264</v>
      </c>
      <c r="E162" s="27">
        <v>0.33158056878644399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0.123683444777273</v>
      </c>
      <c r="D163" s="11">
        <v>8.8482329190207806E-2</v>
      </c>
      <c r="E163" s="11">
        <v>0.17027270495775301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0.30831137425614802</v>
      </c>
      <c r="D164" s="10">
        <v>0.25694881875625802</v>
      </c>
      <c r="E164" s="10">
        <v>0.36489902811562502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85</v>
      </c>
    </row>
    <row r="3" spans="1:6" x14ac:dyDescent="0.25">
      <c r="A3" s="1" t="s">
        <v>335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0.426902479498039</v>
      </c>
      <c r="D12" s="23">
        <v>0.41983871893559599</v>
      </c>
      <c r="E12" s="23">
        <v>0.43399618230786402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0.33749845720986399</v>
      </c>
      <c r="D13" s="27">
        <v>0.30455983291661898</v>
      </c>
      <c r="E13" s="27">
        <v>0.37209341209605801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0.33723111622435997</v>
      </c>
      <c r="D14" s="11">
        <v>0.30425232388927997</v>
      </c>
      <c r="E14" s="11">
        <v>0.37187393249419998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0.38980366002559302</v>
      </c>
      <c r="D15" s="27">
        <v>0.34475115260786399</v>
      </c>
      <c r="E15" s="27">
        <v>0.436818796965186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0.56465707626453199</v>
      </c>
      <c r="D16" s="11">
        <v>0.49099741985550799</v>
      </c>
      <c r="E16" s="11">
        <v>0.63556897398400702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0.30428252351465401</v>
      </c>
      <c r="D17" s="11">
        <v>0.24677964102857899</v>
      </c>
      <c r="E17" s="11">
        <v>0.36862688136129501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0.32726750076386302</v>
      </c>
      <c r="D18" s="11">
        <v>0.19897986108269999</v>
      </c>
      <c r="E18" s="11">
        <v>0.48788804048179801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0.42429185264667202</v>
      </c>
      <c r="D19" s="27">
        <v>0.38529008961615402</v>
      </c>
      <c r="E19" s="27">
        <v>0.46425989494595099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0.41663083450386201</v>
      </c>
      <c r="D20" s="11">
        <v>0.36606447322098501</v>
      </c>
      <c r="E20" s="11">
        <v>0.46901437223542702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0.43862628658833802</v>
      </c>
      <c r="D21" s="11">
        <v>0.37166975228059501</v>
      </c>
      <c r="E21" s="11">
        <v>0.50789485836709203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0.41568799147293201</v>
      </c>
      <c r="D22" s="11">
        <v>0.31365480951043401</v>
      </c>
      <c r="E22" s="11">
        <v>0.525499697698945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0.33278733253776799</v>
      </c>
      <c r="D23" s="27">
        <v>0.27884884294179801</v>
      </c>
      <c r="E23" s="27">
        <v>0.39149521739420901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0.24404055451978501</v>
      </c>
      <c r="D24" s="11">
        <v>0.137973326170335</v>
      </c>
      <c r="E24" s="11">
        <v>0.394345852043957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0.34229359639020501</v>
      </c>
      <c r="D25" s="11">
        <v>0.27351441513895303</v>
      </c>
      <c r="E25" s="11">
        <v>0.41840723456103901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0.31700737863989797</v>
      </c>
      <c r="D26" s="11">
        <v>0.248441640435104</v>
      </c>
      <c r="E26" s="11">
        <v>0.39456170254762102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0.43707790010825298</v>
      </c>
      <c r="D27" s="27">
        <v>0.40367128409941599</v>
      </c>
      <c r="E27" s="27">
        <v>0.47106524820219198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0.57417942314525094</v>
      </c>
      <c r="D28" s="11">
        <v>0.50805328108933401</v>
      </c>
      <c r="E28" s="11">
        <v>0.637754625935951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0.76392402411020199</v>
      </c>
      <c r="D29" s="11">
        <v>0.66077901589062804</v>
      </c>
      <c r="E29" s="11">
        <v>0.84315088139685401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0.32264044631160299</v>
      </c>
      <c r="D30" s="11">
        <v>0.27120467192132203</v>
      </c>
      <c r="E30" s="11">
        <v>0.378761525032283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0.105587285913537</v>
      </c>
      <c r="D31" s="11">
        <v>7.6036337111759597E-2</v>
      </c>
      <c r="E31" s="11">
        <v>0.144822857937869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0.37412084687482799</v>
      </c>
      <c r="D32" s="11">
        <v>0.32563830605191801</v>
      </c>
      <c r="E32" s="11">
        <v>0.42526964603833001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0.440800647614216</v>
      </c>
      <c r="D33" s="27">
        <v>0.421829566463091</v>
      </c>
      <c r="E33" s="27">
        <v>0.45994618954681599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0.60963966447049101</v>
      </c>
      <c r="D34" s="11">
        <v>0.53534391140754001</v>
      </c>
      <c r="E34" s="11">
        <v>0.67917517139289096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0.482181627920856</v>
      </c>
      <c r="D35" s="11">
        <v>0.40809361289997598</v>
      </c>
      <c r="E35" s="11">
        <v>0.55706145608006197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0.30659638475290302</v>
      </c>
      <c r="D36" s="11">
        <v>0.23472045070634601</v>
      </c>
      <c r="E36" s="11">
        <v>0.38928606769548701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0.220499931802845</v>
      </c>
      <c r="D37" s="11">
        <v>0.17303314131388201</v>
      </c>
      <c r="E37" s="11">
        <v>0.27663213503060602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0.31865432301709301</v>
      </c>
      <c r="D38" s="11">
        <v>0.24671166692003901</v>
      </c>
      <c r="E38" s="11">
        <v>0.40042417370752798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0.39072783694983698</v>
      </c>
      <c r="D39" s="11">
        <v>0.32570872628168801</v>
      </c>
      <c r="E39" s="11">
        <v>0.459874232205635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0.39409941301261497</v>
      </c>
      <c r="D40" s="11">
        <v>0.33227088633947299</v>
      </c>
      <c r="E40" s="11">
        <v>0.45951546023792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0.37875337468842302</v>
      </c>
      <c r="D41" s="11">
        <v>0.31412425527094001</v>
      </c>
      <c r="E41" s="11">
        <v>0.44799429070730301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0.26094309928846599</v>
      </c>
      <c r="D42" s="11">
        <v>0.205702608071793</v>
      </c>
      <c r="E42" s="11">
        <v>0.32494930222054202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0.50330390697654004</v>
      </c>
      <c r="D43" s="11">
        <v>0.45596170145803999</v>
      </c>
      <c r="E43" s="11">
        <v>0.55058694398798902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0.68544844301874497</v>
      </c>
      <c r="D44" s="11">
        <v>0.62193781347367705</v>
      </c>
      <c r="E44" s="11">
        <v>0.74270376286448503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0.41569848370829698</v>
      </c>
      <c r="D45" s="11">
        <v>0.37589835932676202</v>
      </c>
      <c r="E45" s="11">
        <v>0.45662940838552601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0.39743574708693702</v>
      </c>
      <c r="D46" s="27">
        <v>0.38550468083261202</v>
      </c>
      <c r="E46" s="27">
        <v>0.409490003326343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0.28921388644136098</v>
      </c>
      <c r="D47" s="11">
        <v>0.20394566391461799</v>
      </c>
      <c r="E47" s="11">
        <v>0.39255230868424201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0.43343357740386301</v>
      </c>
      <c r="D48" s="11">
        <v>0.365637666946179</v>
      </c>
      <c r="E48" s="11">
        <v>0.50381640202089095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0.49555822662420701</v>
      </c>
      <c r="D49" s="11">
        <v>0.38815354900715698</v>
      </c>
      <c r="E49" s="11">
        <v>0.60337442131034802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0.197006657957117</v>
      </c>
      <c r="D50" s="11">
        <v>0.14120822511009601</v>
      </c>
      <c r="E50" s="11">
        <v>0.26797384109346301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0.464094603166191</v>
      </c>
      <c r="D51" s="11">
        <v>0.417779073708757</v>
      </c>
      <c r="E51" s="11">
        <v>0.51103789495308005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0.23540515721969599</v>
      </c>
      <c r="D52" s="11">
        <v>0.18027332157911499</v>
      </c>
      <c r="E52" s="11">
        <v>0.30120230452032198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0.49709965601894202</v>
      </c>
      <c r="D53" s="11">
        <v>0.39981375127753299</v>
      </c>
      <c r="E53" s="11">
        <v>0.59460566855748298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0.26982402814213802</v>
      </c>
      <c r="D54" s="11">
        <v>0.19010970364077101</v>
      </c>
      <c r="E54" s="11">
        <v>0.36778439070104002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0.202316497302097</v>
      </c>
      <c r="D55" s="11">
        <v>0.13836471846093101</v>
      </c>
      <c r="E55" s="11">
        <v>0.286014888129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0.27565872500473598</v>
      </c>
      <c r="D56" s="11">
        <v>0.221538098648461</v>
      </c>
      <c r="E56" s="11">
        <v>0.33727250958421401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0.42931351415389002</v>
      </c>
      <c r="D57" s="11">
        <v>0.36763603616949603</v>
      </c>
      <c r="E57" s="11">
        <v>0.49326706145640298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0.51802503816481005</v>
      </c>
      <c r="D58" s="11">
        <v>0.43170818323833898</v>
      </c>
      <c r="E58" s="11">
        <v>0.60327935877476202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0.47525361630792401</v>
      </c>
      <c r="D59" s="11">
        <v>0.37729771441250198</v>
      </c>
      <c r="E59" s="11">
        <v>0.57515153919260797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0.56246298942897899</v>
      </c>
      <c r="D60" s="11">
        <v>0.49265533261774802</v>
      </c>
      <c r="E60" s="11">
        <v>0.62988158768549896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0.33415464519018701</v>
      </c>
      <c r="D61" s="11">
        <v>0.27606995926393102</v>
      </c>
      <c r="E61" s="11">
        <v>0.39774576666035699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0.701250976686844</v>
      </c>
      <c r="D62" s="11">
        <v>0.62377850274062996</v>
      </c>
      <c r="E62" s="11">
        <v>0.76868604962253995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0.55696064253156397</v>
      </c>
      <c r="D63" s="11">
        <v>0.44103273558151301</v>
      </c>
      <c r="E63" s="11">
        <v>0.66699915345033001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0.50877580854283999</v>
      </c>
      <c r="D64" s="11">
        <v>0.43254991797061298</v>
      </c>
      <c r="E64" s="11">
        <v>0.58459581945719796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0.437802085565072</v>
      </c>
      <c r="D65" s="11">
        <v>0.359593964856191</v>
      </c>
      <c r="E65" s="11">
        <v>0.51922873335791897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0.46335450216393498</v>
      </c>
      <c r="D66" s="11">
        <v>0.411475928156322</v>
      </c>
      <c r="E66" s="11">
        <v>0.51603867333144604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0.31229590208858599</v>
      </c>
      <c r="D67" s="11">
        <v>0.262131336335725</v>
      </c>
      <c r="E67" s="11">
        <v>0.36728200903580199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0.354340688043771</v>
      </c>
      <c r="D68" s="11">
        <v>0.28625306328017802</v>
      </c>
      <c r="E68" s="11">
        <v>0.42889178734989603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0.11360085675498199</v>
      </c>
      <c r="D69" s="11">
        <v>7.6104785091579502E-2</v>
      </c>
      <c r="E69" s="11">
        <v>0.16624665043791501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0.317056553754614</v>
      </c>
      <c r="D70" s="11">
        <v>0.24645445985513401</v>
      </c>
      <c r="E70" s="11">
        <v>0.397222500430369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0.499089495094654</v>
      </c>
      <c r="D71" s="11">
        <v>0.42990859127801201</v>
      </c>
      <c r="E71" s="11">
        <v>0.56830527799636399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0.45791111005457003</v>
      </c>
      <c r="D72" s="11">
        <v>0.38424356065221499</v>
      </c>
      <c r="E72" s="11">
        <v>0.53346615293468602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0.331709265629752</v>
      </c>
      <c r="D73" s="11">
        <v>0.26594013077330297</v>
      </c>
      <c r="E73" s="11">
        <v>0.40477467395676803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0.37477623445516001</v>
      </c>
      <c r="D74" s="11">
        <v>0.322237083457389</v>
      </c>
      <c r="E74" s="11">
        <v>0.43044128404257997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0.41556457166641803</v>
      </c>
      <c r="D75" s="11">
        <v>0.33863907898811202</v>
      </c>
      <c r="E75" s="11">
        <v>0.49683710540290399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0.34753653546249702</v>
      </c>
      <c r="D76" s="11">
        <v>0.29486602853735</v>
      </c>
      <c r="E76" s="11">
        <v>0.40422197371756402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0.33510443918355698</v>
      </c>
      <c r="D77" s="11">
        <v>0.27979263758078698</v>
      </c>
      <c r="E77" s="11">
        <v>0.39534839480035699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0.46216789682958698</v>
      </c>
      <c r="D78" s="11">
        <v>0.39768591781450202</v>
      </c>
      <c r="E78" s="11">
        <v>0.52794088679798401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0.27431891711639</v>
      </c>
      <c r="D79" s="11">
        <v>0.219501887091236</v>
      </c>
      <c r="E79" s="11">
        <v>0.33691621770640801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0.39247744942185597</v>
      </c>
      <c r="D80" s="11">
        <v>0.31985386360830598</v>
      </c>
      <c r="E80" s="11">
        <v>0.47019115182940202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0.34109321898742501</v>
      </c>
      <c r="D81" s="11">
        <v>0.29550288080169901</v>
      </c>
      <c r="E81" s="11">
        <v>0.389825242023702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0.51748183824456395</v>
      </c>
      <c r="D82" s="11">
        <v>0.39655248985832797</v>
      </c>
      <c r="E82" s="11">
        <v>0.63639755836344203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0.39379270302986602</v>
      </c>
      <c r="D83" s="11">
        <v>0.336349159758492</v>
      </c>
      <c r="E83" s="11">
        <v>0.45433055587756599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0.38987968973982101</v>
      </c>
      <c r="D84" s="11">
        <v>0.32118784843958298</v>
      </c>
      <c r="E84" s="11">
        <v>0.46323705254681902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0.37841736145145799</v>
      </c>
      <c r="D85" s="11">
        <v>0.33444312285840599</v>
      </c>
      <c r="E85" s="11">
        <v>0.42448587732167697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0.27215421445323101</v>
      </c>
      <c r="D86" s="11">
        <v>0.20825094633082</v>
      </c>
      <c r="E86" s="11">
        <v>0.347070783590333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0.41047909651652198</v>
      </c>
      <c r="D87" s="11">
        <v>0.32287350260124298</v>
      </c>
      <c r="E87" s="11">
        <v>0.50415669043564104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0.46280299303089401</v>
      </c>
      <c r="D88" s="11">
        <v>0.40048736389301198</v>
      </c>
      <c r="E88" s="11">
        <v>0.52630269084160997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0.48350469423598402</v>
      </c>
      <c r="D89" s="27">
        <v>0.45251369401348301</v>
      </c>
      <c r="E89" s="27">
        <v>0.51462309643776005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0.30570854287270699</v>
      </c>
      <c r="D90" s="11">
        <v>0.19663083596905001</v>
      </c>
      <c r="E90" s="11">
        <v>0.44200395772474099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0.99333501893390397</v>
      </c>
      <c r="D91" s="11">
        <v>0.94810572142140503</v>
      </c>
      <c r="E91" s="11">
        <v>0.99917816133595305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0.38849902808801801</v>
      </c>
      <c r="D92" s="11">
        <v>0.27116351291502</v>
      </c>
      <c r="E92" s="11">
        <v>0.52035765180705695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0.35228073488396699</v>
      </c>
      <c r="D93" s="11">
        <v>0.29977148888896099</v>
      </c>
      <c r="E93" s="11">
        <v>0.40862035431732402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0.92030496723492405</v>
      </c>
      <c r="D94" s="11">
        <v>0.844793647950844</v>
      </c>
      <c r="E94" s="11">
        <v>0.96078377518011004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0.35908542553213202</v>
      </c>
      <c r="D95" s="11">
        <v>0.24260976223005801</v>
      </c>
      <c r="E95" s="11">
        <v>0.49493833826693501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0.59193930551807505</v>
      </c>
      <c r="D96" s="11">
        <v>0.52945326368537504</v>
      </c>
      <c r="E96" s="11">
        <v>0.65158799548593405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0.301255566121997</v>
      </c>
      <c r="D97" s="11">
        <v>0.235420699511659</v>
      </c>
      <c r="E97" s="11">
        <v>0.37643665488554301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0.295532386556425</v>
      </c>
      <c r="D98" s="11">
        <v>0.23624353687876601</v>
      </c>
      <c r="E98" s="11">
        <v>0.36263582664059602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0.127294571977875</v>
      </c>
      <c r="D99" s="11">
        <v>4.4469451695021901E-2</v>
      </c>
      <c r="E99" s="11">
        <v>0.313733064766962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0.43170048158520602</v>
      </c>
      <c r="D100" s="11">
        <v>0.32121131479137099</v>
      </c>
      <c r="E100" s="11">
        <v>0.54943236700629405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0.45497475899766898</v>
      </c>
      <c r="D101" s="27">
        <v>0.42759385775705899</v>
      </c>
      <c r="E101" s="27">
        <v>0.48263065063412702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0.39530262116075399</v>
      </c>
      <c r="D102" s="11">
        <v>0.29470829134612297</v>
      </c>
      <c r="E102" s="11">
        <v>0.50561786385390595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0.60557968061705902</v>
      </c>
      <c r="D103" s="11">
        <v>0.51125653226503498</v>
      </c>
      <c r="E103" s="11">
        <v>0.69264289377279797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0.21376303517279599</v>
      </c>
      <c r="D104" s="11">
        <v>0.17917565201624899</v>
      </c>
      <c r="E104" s="11">
        <v>0.25296937216572202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0.495884878050387</v>
      </c>
      <c r="D105" s="11">
        <v>0.42865753093453701</v>
      </c>
      <c r="E105" s="11">
        <v>0.56326135219661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0.59230312288563203</v>
      </c>
      <c r="D106" s="11">
        <v>0.49080123822876498</v>
      </c>
      <c r="E106" s="11">
        <v>0.68649601964983997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7.8753504824296397E-2</v>
      </c>
      <c r="D107" s="11">
        <v>4.56420876305293E-2</v>
      </c>
      <c r="E107" s="11">
        <v>0.13254962439645801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0.42444936946041101</v>
      </c>
      <c r="D108" s="11">
        <v>0.30627841800729699</v>
      </c>
      <c r="E108" s="11">
        <v>0.55193876622172799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0.53269187387942796</v>
      </c>
      <c r="D109" s="11">
        <v>0.38506842546004999</v>
      </c>
      <c r="E109" s="11">
        <v>0.67480496405233004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0.59832542398686195</v>
      </c>
      <c r="D110" s="11">
        <v>0.53680200651666299</v>
      </c>
      <c r="E110" s="11">
        <v>0.65690011504144197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0.35782625782815303</v>
      </c>
      <c r="D111" s="27">
        <v>0.32557967873937699</v>
      </c>
      <c r="E111" s="27">
        <v>0.391413059522636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0.528230626774842</v>
      </c>
      <c r="D112" s="11">
        <v>0.35021519667509399</v>
      </c>
      <c r="E112" s="11">
        <v>0.69934460703247103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0.33235527147981497</v>
      </c>
      <c r="D113" s="11">
        <v>0.286592790942723</v>
      </c>
      <c r="E113" s="11">
        <v>0.38151721656358001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0.56061719268122301</v>
      </c>
      <c r="D114" s="11">
        <v>0.44212823059030498</v>
      </c>
      <c r="E114" s="11">
        <v>0.67257700827581102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0.38598281845263499</v>
      </c>
      <c r="D115" s="11">
        <v>0.22245364528478101</v>
      </c>
      <c r="E115" s="11">
        <v>0.58004653128485495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0.25631019222622398</v>
      </c>
      <c r="D116" s="11">
        <v>0.15669598376417801</v>
      </c>
      <c r="E116" s="11">
        <v>0.389966927933035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0.28296944839847299</v>
      </c>
      <c r="D117" s="11">
        <v>0.18844074208834699</v>
      </c>
      <c r="E117" s="11">
        <v>0.40146005786363098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0.420021470940459</v>
      </c>
      <c r="D118" s="11">
        <v>0.34838907008160902</v>
      </c>
      <c r="E118" s="11">
        <v>0.495189466525294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0.171716668412249</v>
      </c>
      <c r="D119" s="11">
        <v>0.10828728311573101</v>
      </c>
      <c r="E119" s="11">
        <v>0.26140812978973699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0.484055792912162</v>
      </c>
      <c r="D120" s="27">
        <v>0.463317138542581</v>
      </c>
      <c r="E120" s="27">
        <v>0.50484950870550704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0.41531639335255899</v>
      </c>
      <c r="D121" s="11">
        <v>0.35338555699159202</v>
      </c>
      <c r="E121" s="11">
        <v>0.480043118755344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0.51292230233066405</v>
      </c>
      <c r="D122" s="11">
        <v>0.46713284101531</v>
      </c>
      <c r="E122" s="11">
        <v>0.55849589039967096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0.52438098667939304</v>
      </c>
      <c r="D123" s="11">
        <v>0.45088703844517403</v>
      </c>
      <c r="E123" s="11">
        <v>0.59683385919721699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0.49024679022368001</v>
      </c>
      <c r="D124" s="11">
        <v>0.41841193122764098</v>
      </c>
      <c r="E124" s="11">
        <v>0.56248670543846502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0.402112282281752</v>
      </c>
      <c r="D125" s="11">
        <v>0.33400268051211601</v>
      </c>
      <c r="E125" s="11">
        <v>0.474221227604601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0.48163930511932901</v>
      </c>
      <c r="D126" s="11">
        <v>0.40807120089594501</v>
      </c>
      <c r="E126" s="11">
        <v>0.55601217461563202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0.40010858446183001</v>
      </c>
      <c r="D127" s="11">
        <v>0.33379365557555901</v>
      </c>
      <c r="E127" s="11">
        <v>0.47029777727350203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0.39248449201052099</v>
      </c>
      <c r="D128" s="11">
        <v>0.325901034584691</v>
      </c>
      <c r="E128" s="11">
        <v>0.46332146028926302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0.49255813335956999</v>
      </c>
      <c r="D129" s="11">
        <v>0.43389576190948898</v>
      </c>
      <c r="E129" s="11">
        <v>0.55142614455975902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0.52710549922289296</v>
      </c>
      <c r="D130" s="11">
        <v>0.47099808158781298</v>
      </c>
      <c r="E130" s="11">
        <v>0.58253652435353798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0.40257659352171099</v>
      </c>
      <c r="D131" s="11">
        <v>0.33029040061152198</v>
      </c>
      <c r="E131" s="11">
        <v>0.47935935952557202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0.48185689622934802</v>
      </c>
      <c r="D132" s="27">
        <v>0.449445472139685</v>
      </c>
      <c r="E132" s="27">
        <v>0.51442171864018105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0.47388733373368302</v>
      </c>
      <c r="D133" s="11">
        <v>0.38987639320711898</v>
      </c>
      <c r="E133" s="11">
        <v>0.55940318176885595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0.20302310162086901</v>
      </c>
      <c r="D134" s="11">
        <v>0.12582367925621901</v>
      </c>
      <c r="E134" s="11">
        <v>0.31075086121120499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0.84871173891641705</v>
      </c>
      <c r="D135" s="11">
        <v>0.79768549771503805</v>
      </c>
      <c r="E135" s="11">
        <v>0.88866475217414198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0.89922793899414899</v>
      </c>
      <c r="D136" s="11">
        <v>0.83738965067619497</v>
      </c>
      <c r="E136" s="11">
        <v>0.93925590864063901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0.467074689328488</v>
      </c>
      <c r="D137" s="11">
        <v>0.32978753883025802</v>
      </c>
      <c r="E137" s="11">
        <v>0.60953592773102805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0.38451587476952098</v>
      </c>
      <c r="D138" s="11">
        <v>0.30565963960916498</v>
      </c>
      <c r="E138" s="11">
        <v>0.46994675108920198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0.79637835503904597</v>
      </c>
      <c r="D139" s="11">
        <v>0.73628480184963296</v>
      </c>
      <c r="E139" s="11">
        <v>0.84564889283956302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0.31117143903906502</v>
      </c>
      <c r="D140" s="11">
        <v>0.23329633641613601</v>
      </c>
      <c r="E140" s="11">
        <v>0.40143105410422703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0.45779213922650902</v>
      </c>
      <c r="D141" s="11">
        <v>0.39926405608962601</v>
      </c>
      <c r="E141" s="11">
        <v>0.517508859918409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0.47633680417942598</v>
      </c>
      <c r="D142" s="11">
        <v>0.36532645785211498</v>
      </c>
      <c r="E142" s="11">
        <v>0.589735560906687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0.36051970519278898</v>
      </c>
      <c r="D143" s="11">
        <v>0.26315011214169298</v>
      </c>
      <c r="E143" s="11">
        <v>0.47089323895538399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0.41787396706561902</v>
      </c>
      <c r="D144" s="11">
        <v>0.30078832110638498</v>
      </c>
      <c r="E144" s="11">
        <v>0.54501095570804903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0.46726829492330202</v>
      </c>
      <c r="D145" s="27">
        <v>0.42977428461176298</v>
      </c>
      <c r="E145" s="27">
        <v>0.50513568522247398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0.34101576153004598</v>
      </c>
      <c r="D146" s="11">
        <v>0.28645187456600701</v>
      </c>
      <c r="E146" s="11">
        <v>0.40014463493577002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0.49679079643747798</v>
      </c>
      <c r="D147" s="11">
        <v>0.42580718114856497</v>
      </c>
      <c r="E147" s="11">
        <v>0.56790401428925896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6.2568332444389904E-2</v>
      </c>
      <c r="D148" s="11">
        <v>3.4106267778178698E-2</v>
      </c>
      <c r="E148" s="11">
        <v>0.112027486750241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0.56037157586756703</v>
      </c>
      <c r="D149" s="11">
        <v>0.44885362488505298</v>
      </c>
      <c r="E149" s="11">
        <v>0.66611017696710695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0.52378976567978797</v>
      </c>
      <c r="D150" s="11">
        <v>0.47048947142152597</v>
      </c>
      <c r="E150" s="11">
        <v>0.57655360845390802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0.60774974652954095</v>
      </c>
      <c r="D151" s="27">
        <v>0.57762529621321801</v>
      </c>
      <c r="E151" s="27">
        <v>0.63707559922257495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0.31650890570533702</v>
      </c>
      <c r="D152" s="11">
        <v>0.26348213636860601</v>
      </c>
      <c r="E152" s="11">
        <v>0.37477714704781401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0.54012541410969495</v>
      </c>
      <c r="D153" s="11">
        <v>0.38565189482881401</v>
      </c>
      <c r="E153" s="11">
        <v>0.68725595301132802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0.49458984791315103</v>
      </c>
      <c r="D154" s="11">
        <v>0.40963320992246</v>
      </c>
      <c r="E154" s="11">
        <v>0.57986006347297903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0.79812806138223202</v>
      </c>
      <c r="D155" s="11">
        <v>0.73166984957963999</v>
      </c>
      <c r="E155" s="11">
        <v>0.85146778641431997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0.59910008621995203</v>
      </c>
      <c r="D156" s="11">
        <v>0.547973344479189</v>
      </c>
      <c r="E156" s="11">
        <v>0.64815707877823703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0.232297009446057</v>
      </c>
      <c r="D157" s="11">
        <v>0.16320530752833101</v>
      </c>
      <c r="E157" s="11">
        <v>0.31947130404700502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0.51196930342199998</v>
      </c>
      <c r="D158" s="11">
        <v>0.36012944888451498</v>
      </c>
      <c r="E158" s="11">
        <v>0.66163191493213702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0.31662140052326099</v>
      </c>
      <c r="D159" s="27">
        <v>0.26465611705502401</v>
      </c>
      <c r="E159" s="27">
        <v>0.37360604143012999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0.383936519775264</v>
      </c>
      <c r="D160" s="11">
        <v>0.31673642209977798</v>
      </c>
      <c r="E160" s="11">
        <v>0.45588133192966501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0.28699720509594601</v>
      </c>
      <c r="D161" s="11">
        <v>0.22010468097995101</v>
      </c>
      <c r="E161" s="11">
        <v>0.364712268978865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0.207737076115212</v>
      </c>
      <c r="D162" s="27">
        <v>0.18244256636481301</v>
      </c>
      <c r="E162" s="27">
        <v>0.23552820836970101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0.26635387076441103</v>
      </c>
      <c r="D163" s="11">
        <v>0.204590370670997</v>
      </c>
      <c r="E163" s="11">
        <v>0.338820561807256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0.20013433508820599</v>
      </c>
      <c r="D164" s="10">
        <v>0.172499067399176</v>
      </c>
      <c r="E164" s="10">
        <v>0.23096122488881901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86</v>
      </c>
    </row>
    <row r="3" spans="1:6" x14ac:dyDescent="0.25">
      <c r="A3" s="1" t="s">
        <v>336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0.28063859491931398</v>
      </c>
      <c r="D12" s="23">
        <v>0.27476831173591398</v>
      </c>
      <c r="E12" s="23">
        <v>0.28658473407953799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0.18311941431169701</v>
      </c>
      <c r="D13" s="27">
        <v>0.16026845492120401</v>
      </c>
      <c r="E13" s="27">
        <v>0.20841979916698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0.18204017865896299</v>
      </c>
      <c r="D14" s="11">
        <v>0.15925180982443499</v>
      </c>
      <c r="E14" s="11">
        <v>0.20728550248824101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0.259492735357291</v>
      </c>
      <c r="D15" s="27">
        <v>0.22522152393523101</v>
      </c>
      <c r="E15" s="27">
        <v>0.29697994855183102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0.19415352818552301</v>
      </c>
      <c r="D16" s="11">
        <v>0.15713533878863201</v>
      </c>
      <c r="E16" s="11">
        <v>0.237435861264398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0.29823174040365802</v>
      </c>
      <c r="D17" s="11">
        <v>0.24865133385711</v>
      </c>
      <c r="E17" s="11">
        <v>0.35305289819237601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0.221026923059853</v>
      </c>
      <c r="D18" s="11">
        <v>0.15716989202416601</v>
      </c>
      <c r="E18" s="11">
        <v>0.301546186062641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0.23609834989702999</v>
      </c>
      <c r="D19" s="27">
        <v>0.207078026210613</v>
      </c>
      <c r="E19" s="27">
        <v>0.267812008086591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0.25615687595025299</v>
      </c>
      <c r="D20" s="11">
        <v>0.217341295089898</v>
      </c>
      <c r="E20" s="11">
        <v>0.29925407868962101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0.18398723775346501</v>
      </c>
      <c r="D21" s="11">
        <v>0.14489463550882301</v>
      </c>
      <c r="E21" s="11">
        <v>0.230780498360247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0.228252863989274</v>
      </c>
      <c r="D22" s="11">
        <v>0.18171654705072099</v>
      </c>
      <c r="E22" s="11">
        <v>0.28259109606789101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0.278282693439242</v>
      </c>
      <c r="D23" s="27">
        <v>0.24215281987843701</v>
      </c>
      <c r="E23" s="27">
        <v>0.31754450415230301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0.24041866708550999</v>
      </c>
      <c r="D24" s="11">
        <v>0.17646213585784001</v>
      </c>
      <c r="E24" s="11">
        <v>0.318588103844548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0.299726351788831</v>
      </c>
      <c r="D25" s="11">
        <v>0.25566300652725299</v>
      </c>
      <c r="E25" s="11">
        <v>0.34783510842755899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0.18838996954439</v>
      </c>
      <c r="D26" s="11">
        <v>0.14930032928346901</v>
      </c>
      <c r="E26" s="11">
        <v>0.234888175033068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0.304778194565613</v>
      </c>
      <c r="D27" s="27">
        <v>0.27701955201289802</v>
      </c>
      <c r="E27" s="27">
        <v>0.33403324547922503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0.30744761364089102</v>
      </c>
      <c r="D28" s="11">
        <v>0.25802107176578098</v>
      </c>
      <c r="E28" s="11">
        <v>0.36172643465079102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0.30135426691186801</v>
      </c>
      <c r="D29" s="11">
        <v>0.257487370967663</v>
      </c>
      <c r="E29" s="11">
        <v>0.34918005748582598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0.29804286241850297</v>
      </c>
      <c r="D30" s="11">
        <v>0.25326373676269798</v>
      </c>
      <c r="E30" s="11">
        <v>0.34705958624239402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0.34350537002027698</v>
      </c>
      <c r="D31" s="11">
        <v>0.26654121886763399</v>
      </c>
      <c r="E31" s="11">
        <v>0.42967407582102402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0.30311714247897198</v>
      </c>
      <c r="D32" s="11">
        <v>0.24760450242513199</v>
      </c>
      <c r="E32" s="11">
        <v>0.36503732889172402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0.32030399356511102</v>
      </c>
      <c r="D33" s="27">
        <v>0.303594868851498</v>
      </c>
      <c r="E33" s="27">
        <v>0.33748708331817201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0.18028288098401701</v>
      </c>
      <c r="D34" s="11">
        <v>0.13577815455324899</v>
      </c>
      <c r="E34" s="11">
        <v>0.23540171694492701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0.51870275282892597</v>
      </c>
      <c r="D35" s="11">
        <v>0.45418601976275302</v>
      </c>
      <c r="E35" s="11">
        <v>0.58260179624547903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0.233397156023433</v>
      </c>
      <c r="D36" s="11">
        <v>0.17344067618636499</v>
      </c>
      <c r="E36" s="11">
        <v>0.30639689861173902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0.247111069668218</v>
      </c>
      <c r="D37" s="11">
        <v>0.197562608103483</v>
      </c>
      <c r="E37" s="11">
        <v>0.30437265386437401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0.24384237677512599</v>
      </c>
      <c r="D38" s="11">
        <v>0.19473234333040501</v>
      </c>
      <c r="E38" s="11">
        <v>0.30071257068850499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0.25374118316573002</v>
      </c>
      <c r="D39" s="11">
        <v>0.205269784598441</v>
      </c>
      <c r="E39" s="11">
        <v>0.30920517048138302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0.31246463275898101</v>
      </c>
      <c r="D40" s="11">
        <v>0.27685873004031603</v>
      </c>
      <c r="E40" s="11">
        <v>0.35043065714051103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0.23273360556207201</v>
      </c>
      <c r="D41" s="11">
        <v>0.178749874275309</v>
      </c>
      <c r="E41" s="11">
        <v>0.297122329941234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0.24816208618464</v>
      </c>
      <c r="D42" s="11">
        <v>0.20572720198007999</v>
      </c>
      <c r="E42" s="11">
        <v>0.29608701613048699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0.32663319249235201</v>
      </c>
      <c r="D43" s="11">
        <v>0.284606758913931</v>
      </c>
      <c r="E43" s="11">
        <v>0.37164157256146602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0.35172250005450301</v>
      </c>
      <c r="D44" s="11">
        <v>0.30648004370981702</v>
      </c>
      <c r="E44" s="11">
        <v>0.39979357338980898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0.37373380176703602</v>
      </c>
      <c r="D45" s="11">
        <v>0.33143929609928102</v>
      </c>
      <c r="E45" s="11">
        <v>0.41805061997458198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0.27487729616368201</v>
      </c>
      <c r="D46" s="27">
        <v>0.26473877486742597</v>
      </c>
      <c r="E46" s="27">
        <v>0.285253452255602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0.30676384161811998</v>
      </c>
      <c r="D47" s="11">
        <v>0.221203304420449</v>
      </c>
      <c r="E47" s="11">
        <v>0.408077839421772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0.25852909163683901</v>
      </c>
      <c r="D48" s="11">
        <v>0.199008768790751</v>
      </c>
      <c r="E48" s="11">
        <v>0.32854916883358898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0.22706113012363499</v>
      </c>
      <c r="D49" s="11">
        <v>0.17042641669303901</v>
      </c>
      <c r="E49" s="11">
        <v>0.29580534642024903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0.19542001547332699</v>
      </c>
      <c r="D50" s="11">
        <v>0.14259961580438099</v>
      </c>
      <c r="E50" s="11">
        <v>0.26183086399075001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0.240537444561853</v>
      </c>
      <c r="D51" s="11">
        <v>0.200331466518437</v>
      </c>
      <c r="E51" s="11">
        <v>0.285927439297681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0.15131019564495801</v>
      </c>
      <c r="D52" s="11">
        <v>0.102252228963455</v>
      </c>
      <c r="E52" s="11">
        <v>0.218184637170177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0.28528076478546799</v>
      </c>
      <c r="D53" s="11">
        <v>0.22060839512170499</v>
      </c>
      <c r="E53" s="11">
        <v>0.36015131742495599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0.18198621311776</v>
      </c>
      <c r="D54" s="11">
        <v>0.124950569415526</v>
      </c>
      <c r="E54" s="11">
        <v>0.25739845011264501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0.290859977873275</v>
      </c>
      <c r="D55" s="11">
        <v>0.19774063417426599</v>
      </c>
      <c r="E55" s="11">
        <v>0.40565755020703698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0.283469418162834</v>
      </c>
      <c r="D56" s="11">
        <v>0.21674049233484299</v>
      </c>
      <c r="E56" s="11">
        <v>0.361266810916887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0.34551600987532899</v>
      </c>
      <c r="D57" s="11">
        <v>0.28862292130768702</v>
      </c>
      <c r="E57" s="11">
        <v>0.40720431972795401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0.16033381603300501</v>
      </c>
      <c r="D58" s="11">
        <v>0.11869435773888</v>
      </c>
      <c r="E58" s="11">
        <v>0.213049617415251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9.7312784019645701E-2</v>
      </c>
      <c r="D59" s="11">
        <v>6.0618442065441001E-2</v>
      </c>
      <c r="E59" s="11">
        <v>0.15261083750277599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0.39278024845320297</v>
      </c>
      <c r="D60" s="11">
        <v>0.32649614685871098</v>
      </c>
      <c r="E60" s="11">
        <v>0.46326497240367998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0.214510298979985</v>
      </c>
      <c r="D61" s="11">
        <v>0.17156048931879</v>
      </c>
      <c r="E61" s="11">
        <v>0.26477595145838201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0.51538537853497302</v>
      </c>
      <c r="D62" s="11">
        <v>0.45132140242185897</v>
      </c>
      <c r="E62" s="11">
        <v>0.57894767894162502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0.50662490538123095</v>
      </c>
      <c r="D63" s="11">
        <v>0.40286969382447901</v>
      </c>
      <c r="E63" s="11">
        <v>0.60981259360675999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0.19371464574825301</v>
      </c>
      <c r="D64" s="11">
        <v>0.15377791634006099</v>
      </c>
      <c r="E64" s="11">
        <v>0.24106844407179101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0.25264086204922998</v>
      </c>
      <c r="D65" s="11">
        <v>0.18764216200136499</v>
      </c>
      <c r="E65" s="11">
        <v>0.33098142115678397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0.33480442911973901</v>
      </c>
      <c r="D66" s="11">
        <v>0.28184928685836502</v>
      </c>
      <c r="E66" s="11">
        <v>0.39227435146617101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0.25518578078891502</v>
      </c>
      <c r="D67" s="11">
        <v>0.214761930524069</v>
      </c>
      <c r="E67" s="11">
        <v>0.30030852187642598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0.21681623693716001</v>
      </c>
      <c r="D68" s="11">
        <v>0.15856284959995001</v>
      </c>
      <c r="E68" s="11">
        <v>0.28911747101959201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0.19774960515954099</v>
      </c>
      <c r="D69" s="11">
        <v>0.149698418680031</v>
      </c>
      <c r="E69" s="11">
        <v>0.25657059434455698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0.22263934710745301</v>
      </c>
      <c r="D70" s="11">
        <v>0.167211393078358</v>
      </c>
      <c r="E70" s="11">
        <v>0.29004171869044099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0.16395727648115599</v>
      </c>
      <c r="D71" s="11">
        <v>0.12680353010339501</v>
      </c>
      <c r="E71" s="11">
        <v>0.20938673782478001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0.22646797475250099</v>
      </c>
      <c r="D72" s="11">
        <v>0.173401093828562</v>
      </c>
      <c r="E72" s="11">
        <v>0.29007602318987402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0.30640776430417199</v>
      </c>
      <c r="D73" s="11">
        <v>0.248967275896465</v>
      </c>
      <c r="E73" s="11">
        <v>0.37056186897894999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0.44622087811250399</v>
      </c>
      <c r="D74" s="11">
        <v>0.38369597391091498</v>
      </c>
      <c r="E74" s="11">
        <v>0.51049501061952596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0.238228235432277</v>
      </c>
      <c r="D75" s="11">
        <v>0.18921007396452999</v>
      </c>
      <c r="E75" s="11">
        <v>0.295319951925271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0.14359991001567701</v>
      </c>
      <c r="D76" s="11">
        <v>0.113965160212148</v>
      </c>
      <c r="E76" s="11">
        <v>0.17938057566670701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0.23424788784868</v>
      </c>
      <c r="D77" s="11">
        <v>0.178222887507545</v>
      </c>
      <c r="E77" s="11">
        <v>0.30142465874637703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0.343844481229235</v>
      </c>
      <c r="D78" s="11">
        <v>0.28721571981374799</v>
      </c>
      <c r="E78" s="11">
        <v>0.40528989166552198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0.194040430180562</v>
      </c>
      <c r="D79" s="11">
        <v>0.15040109728459</v>
      </c>
      <c r="E79" s="11">
        <v>0.246665640739444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0.158737393163044</v>
      </c>
      <c r="D80" s="11">
        <v>0.118573811467043</v>
      </c>
      <c r="E80" s="11">
        <v>0.20927523089460501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0.16358165252991799</v>
      </c>
      <c r="D81" s="11">
        <v>0.122555348535932</v>
      </c>
      <c r="E81" s="11">
        <v>0.21497697103692101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0.25323006050130697</v>
      </c>
      <c r="D82" s="11">
        <v>0.17112056399734199</v>
      </c>
      <c r="E82" s="11">
        <v>0.35773439053016698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0.31360990723515098</v>
      </c>
      <c r="D83" s="11">
        <v>0.24042092407269799</v>
      </c>
      <c r="E83" s="11">
        <v>0.39742179764875302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0.17582946806813399</v>
      </c>
      <c r="D84" s="11">
        <v>0.140507281701061</v>
      </c>
      <c r="E84" s="11">
        <v>0.217781354061343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0.35823570368287999</v>
      </c>
      <c r="D85" s="11">
        <v>0.31405410802438999</v>
      </c>
      <c r="E85" s="11">
        <v>0.40496335436884101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0.147716338707617</v>
      </c>
      <c r="D86" s="11">
        <v>0.107549965822511</v>
      </c>
      <c r="E86" s="11">
        <v>0.19952971865183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0.54040124580517901</v>
      </c>
      <c r="D87" s="11">
        <v>0.45273893185276498</v>
      </c>
      <c r="E87" s="11">
        <v>0.62563279527249205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0.36459021002565201</v>
      </c>
      <c r="D88" s="11">
        <v>0.29921728914860901</v>
      </c>
      <c r="E88" s="11">
        <v>0.43537246006194602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0.229150309411598</v>
      </c>
      <c r="D89" s="27">
        <v>0.20921679657621201</v>
      </c>
      <c r="E89" s="27">
        <v>0.25038168943530897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0.23239980497819501</v>
      </c>
      <c r="D90" s="11">
        <v>0.17121249629288801</v>
      </c>
      <c r="E90" s="11">
        <v>0.307344961732543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0.18082291614016399</v>
      </c>
      <c r="D91" s="11">
        <v>0.115036574127426</v>
      </c>
      <c r="E91" s="11">
        <v>0.27264026128721602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0.145012184860871</v>
      </c>
      <c r="D92" s="11">
        <v>9.3550462576759599E-2</v>
      </c>
      <c r="E92" s="11">
        <v>0.21797530777497501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0.32908776901731801</v>
      </c>
      <c r="D93" s="11">
        <v>0.27258967771583098</v>
      </c>
      <c r="E93" s="11">
        <v>0.39100145460874802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0.21923883035703801</v>
      </c>
      <c r="D94" s="11">
        <v>0.14629962094924501</v>
      </c>
      <c r="E94" s="11">
        <v>0.31511966727532797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0.34862731095101401</v>
      </c>
      <c r="D95" s="11">
        <v>0.256050606486387</v>
      </c>
      <c r="E95" s="11">
        <v>0.45423864915918899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0.24095619992044001</v>
      </c>
      <c r="D96" s="11">
        <v>0.20441999978723299</v>
      </c>
      <c r="E96" s="11">
        <v>0.281710263892888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0.20802415992593501</v>
      </c>
      <c r="D97" s="11">
        <v>0.16418695671273201</v>
      </c>
      <c r="E97" s="11">
        <v>0.25992582366602501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0.201074943087481</v>
      </c>
      <c r="D98" s="11">
        <v>0.159051270036422</v>
      </c>
      <c r="E98" s="11">
        <v>0.25088932711478201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7.0996935214128296E-2</v>
      </c>
      <c r="D99" s="11">
        <v>3.9399817032561603E-2</v>
      </c>
      <c r="E99" s="11">
        <v>0.12464568447714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0.21553317653486101</v>
      </c>
      <c r="D100" s="11">
        <v>0.15364271679437499</v>
      </c>
      <c r="E100" s="11">
        <v>0.29370292052776198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0.25333400227171599</v>
      </c>
      <c r="D101" s="27">
        <v>0.23669234581197299</v>
      </c>
      <c r="E101" s="27">
        <v>0.27073072199918902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0.200263232127075</v>
      </c>
      <c r="D102" s="11">
        <v>0.15635593944707701</v>
      </c>
      <c r="E102" s="11">
        <v>0.25280564539193801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0.25701772134023199</v>
      </c>
      <c r="D103" s="11">
        <v>0.20537933774189299</v>
      </c>
      <c r="E103" s="11">
        <v>0.31646868767365799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0.27506298237545002</v>
      </c>
      <c r="D104" s="11">
        <v>0.23893688181512901</v>
      </c>
      <c r="E104" s="11">
        <v>0.314394787288305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0.26009243040091601</v>
      </c>
      <c r="D105" s="11">
        <v>0.21086238790372999</v>
      </c>
      <c r="E105" s="11">
        <v>0.31621062385000198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0.243646049860234</v>
      </c>
      <c r="D106" s="11">
        <v>0.19673775451190001</v>
      </c>
      <c r="E106" s="11">
        <v>0.297595096076264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0.209244548460261</v>
      </c>
      <c r="D107" s="11">
        <v>0.158152532417074</v>
      </c>
      <c r="E107" s="11">
        <v>0.27151862543405803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0.25016606257733398</v>
      </c>
      <c r="D108" s="11">
        <v>0.18969067357077499</v>
      </c>
      <c r="E108" s="11">
        <v>0.32225405338915902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0.23441623169721901</v>
      </c>
      <c r="D109" s="11">
        <v>0.182808984222597</v>
      </c>
      <c r="E109" s="11">
        <v>0.295327216598188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0.25721883767343201</v>
      </c>
      <c r="D110" s="11">
        <v>0.224114498546539</v>
      </c>
      <c r="E110" s="11">
        <v>0.29336419312692302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0.29673123583423899</v>
      </c>
      <c r="D111" s="27">
        <v>0.26660411939679801</v>
      </c>
      <c r="E111" s="27">
        <v>0.32873679994021399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0.21863635271578999</v>
      </c>
      <c r="D112" s="11">
        <v>0.15593822603780799</v>
      </c>
      <c r="E112" s="11">
        <v>0.297653700110389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0.30752755854003</v>
      </c>
      <c r="D113" s="11">
        <v>0.26082247686394</v>
      </c>
      <c r="E113" s="11">
        <v>0.35853936213856102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0.30069083455871598</v>
      </c>
      <c r="D114" s="11">
        <v>0.25032127399057402</v>
      </c>
      <c r="E114" s="11">
        <v>0.35637766248335501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0.165020338210176</v>
      </c>
      <c r="D115" s="11">
        <v>0.1019565058442</v>
      </c>
      <c r="E115" s="11">
        <v>0.25597305111986601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0.31042079641189702</v>
      </c>
      <c r="D116" s="11">
        <v>0.23085518414675499</v>
      </c>
      <c r="E116" s="11">
        <v>0.40303937601477902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0.24677186159026501</v>
      </c>
      <c r="D117" s="11">
        <v>0.18466928867136201</v>
      </c>
      <c r="E117" s="11">
        <v>0.321523207386752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0.28954007859999398</v>
      </c>
      <c r="D118" s="11">
        <v>0.236166912920001</v>
      </c>
      <c r="E118" s="11">
        <v>0.34945694084415102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0.32725679500452098</v>
      </c>
      <c r="D119" s="11">
        <v>0.258342399087025</v>
      </c>
      <c r="E119" s="11">
        <v>0.40452757139448697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0.28833602544773401</v>
      </c>
      <c r="D120" s="27">
        <v>0.27169690641690097</v>
      </c>
      <c r="E120" s="27">
        <v>0.30556661558452902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0.30640266548095901</v>
      </c>
      <c r="D121" s="11">
        <v>0.240117940737574</v>
      </c>
      <c r="E121" s="11">
        <v>0.38179179601857399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0.30591101169444301</v>
      </c>
      <c r="D122" s="11">
        <v>0.26460275041685599</v>
      </c>
      <c r="E122" s="11">
        <v>0.35059367307053801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0.24770086449503301</v>
      </c>
      <c r="D123" s="11">
        <v>0.198873844818833</v>
      </c>
      <c r="E123" s="11">
        <v>0.30396726956880799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0.31672552622863698</v>
      </c>
      <c r="D124" s="11">
        <v>0.26983004288595502</v>
      </c>
      <c r="E124" s="11">
        <v>0.36766731762724703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0.22848997234884499</v>
      </c>
      <c r="D125" s="11">
        <v>0.181867442945676</v>
      </c>
      <c r="E125" s="11">
        <v>0.28293112512791602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0.30279517066749601</v>
      </c>
      <c r="D126" s="11">
        <v>0.249282095476028</v>
      </c>
      <c r="E126" s="11">
        <v>0.36225259350793299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0.25008050588299502</v>
      </c>
      <c r="D127" s="11">
        <v>0.20498026604245401</v>
      </c>
      <c r="E127" s="11">
        <v>0.30134259061602803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0.28627347533823</v>
      </c>
      <c r="D128" s="11">
        <v>0.24216713246436899</v>
      </c>
      <c r="E128" s="11">
        <v>0.334863373281378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0.32559500160873001</v>
      </c>
      <c r="D129" s="11">
        <v>0.27914531351803701</v>
      </c>
      <c r="E129" s="11">
        <v>0.37574505514315598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0.22355043373276801</v>
      </c>
      <c r="D130" s="11">
        <v>0.17903927190650701</v>
      </c>
      <c r="E130" s="11">
        <v>0.27541516508831299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0.30980893996286502</v>
      </c>
      <c r="D131" s="11">
        <v>0.26894967505834</v>
      </c>
      <c r="E131" s="11">
        <v>0.35387086485623898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0.32410556585570899</v>
      </c>
      <c r="D132" s="27">
        <v>0.29822749929607401</v>
      </c>
      <c r="E132" s="27">
        <v>0.35110568777437601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0.29404111938131999</v>
      </c>
      <c r="D133" s="11">
        <v>0.23049791151749699</v>
      </c>
      <c r="E133" s="11">
        <v>0.36675278465773098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0.166797382004334</v>
      </c>
      <c r="D134" s="11">
        <v>0.109241906630279</v>
      </c>
      <c r="E134" s="11">
        <v>0.24629222785211899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0.38189118676453798</v>
      </c>
      <c r="D135" s="11">
        <v>0.30807825586617299</v>
      </c>
      <c r="E135" s="11">
        <v>0.461591177508623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0.30258226536819899</v>
      </c>
      <c r="D136" s="11">
        <v>0.2271844329347</v>
      </c>
      <c r="E136" s="11">
        <v>0.39036350896194999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0.20381374260899299</v>
      </c>
      <c r="D137" s="11">
        <v>0.14338913764449099</v>
      </c>
      <c r="E137" s="11">
        <v>0.28133855115448397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0.17714141386746701</v>
      </c>
      <c r="D138" s="11">
        <v>0.124024171272631</v>
      </c>
      <c r="E138" s="11">
        <v>0.24660348035958801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0.189444066080797</v>
      </c>
      <c r="D139" s="11">
        <v>0.11032148999871801</v>
      </c>
      <c r="E139" s="11">
        <v>0.305807891294959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0.35180293661138901</v>
      </c>
      <c r="D140" s="11">
        <v>0.23370845780327801</v>
      </c>
      <c r="E140" s="11">
        <v>0.49131115171851902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0.394796379370835</v>
      </c>
      <c r="D141" s="11">
        <v>0.34793164307654401</v>
      </c>
      <c r="E141" s="11">
        <v>0.44367846887183698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0.21117949669561101</v>
      </c>
      <c r="D142" s="11">
        <v>0.15632855788661401</v>
      </c>
      <c r="E142" s="11">
        <v>0.27891348915933301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0.34836839239054401</v>
      </c>
      <c r="D143" s="11">
        <v>0.25369487093418702</v>
      </c>
      <c r="E143" s="11">
        <v>0.45674949931888698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0.21023401029299399</v>
      </c>
      <c r="D144" s="11">
        <v>0.14936494471289699</v>
      </c>
      <c r="E144" s="11">
        <v>0.28752391807605099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0.31752040366847201</v>
      </c>
      <c r="D145" s="27">
        <v>0.285198099066021</v>
      </c>
      <c r="E145" s="27">
        <v>0.35170349523172301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0.25258571900863203</v>
      </c>
      <c r="D146" s="11">
        <v>0.20933521817150599</v>
      </c>
      <c r="E146" s="11">
        <v>0.30136617446644198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0.20545349793442899</v>
      </c>
      <c r="D147" s="11">
        <v>0.149919067785936</v>
      </c>
      <c r="E147" s="11">
        <v>0.274906887595601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0.19200498316898501</v>
      </c>
      <c r="D148" s="11">
        <v>0.152291720635853</v>
      </c>
      <c r="E148" s="11">
        <v>0.239152692689029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0.26083192375315201</v>
      </c>
      <c r="D149" s="11">
        <v>0.18870919284269699</v>
      </c>
      <c r="E149" s="11">
        <v>0.34867265813174703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0.35605136388247799</v>
      </c>
      <c r="D150" s="11">
        <v>0.31049276996727099</v>
      </c>
      <c r="E150" s="11">
        <v>0.40437433707047699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0.30515138881954501</v>
      </c>
      <c r="D151" s="27">
        <v>0.27848046796671699</v>
      </c>
      <c r="E151" s="27">
        <v>0.33319706593240001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0.33357927190876902</v>
      </c>
      <c r="D152" s="11">
        <v>0.27443513172279899</v>
      </c>
      <c r="E152" s="11">
        <v>0.398469625100625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0.244493597969203</v>
      </c>
      <c r="D153" s="11">
        <v>0.162334157115891</v>
      </c>
      <c r="E153" s="11">
        <v>0.35082019373326101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0.28144667947516799</v>
      </c>
      <c r="D154" s="11">
        <v>0.21570296570912001</v>
      </c>
      <c r="E154" s="11">
        <v>0.35807976487100102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0.33237156486388197</v>
      </c>
      <c r="D155" s="11">
        <v>0.28481040030076699</v>
      </c>
      <c r="E155" s="11">
        <v>0.38361494534517299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0.31041475686147602</v>
      </c>
      <c r="D156" s="11">
        <v>0.26211375173340901</v>
      </c>
      <c r="E156" s="11">
        <v>0.363234949442438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0.24018492807825401</v>
      </c>
      <c r="D157" s="11">
        <v>0.16781656549906701</v>
      </c>
      <c r="E157" s="11">
        <v>0.33133561704147202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0.22239351803255</v>
      </c>
      <c r="D158" s="11">
        <v>0.13777152646309901</v>
      </c>
      <c r="E158" s="11">
        <v>0.33858176264213302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0.16182636217596799</v>
      </c>
      <c r="D159" s="27">
        <v>0.13545411600157101</v>
      </c>
      <c r="E159" s="27">
        <v>0.19219172579177299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0.1638902941956</v>
      </c>
      <c r="D160" s="11">
        <v>0.12822449020736601</v>
      </c>
      <c r="E160" s="11">
        <v>0.207119640404865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0.16038284755408</v>
      </c>
      <c r="D161" s="11">
        <v>0.126677219709633</v>
      </c>
      <c r="E161" s="11">
        <v>0.20099268681429699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0.31617510787583097</v>
      </c>
      <c r="D162" s="27">
        <v>0.28364367594282103</v>
      </c>
      <c r="E162" s="27">
        <v>0.35061148446581603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0.21258581235229199</v>
      </c>
      <c r="D163" s="11">
        <v>0.17274478182310099</v>
      </c>
      <c r="E163" s="11">
        <v>0.25874161287367398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0.33151213636320298</v>
      </c>
      <c r="D164" s="10">
        <v>0.29443652621678301</v>
      </c>
      <c r="E164" s="10">
        <v>0.37080279520540399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87</v>
      </c>
    </row>
    <row r="3" spans="1:6" x14ac:dyDescent="0.25">
      <c r="A3" s="1" t="s">
        <v>337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3.5679387810322198E-2</v>
      </c>
      <c r="D12" s="23">
        <v>3.3287188645147299E-2</v>
      </c>
      <c r="E12" s="23">
        <v>3.8236703603240697E-2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2.3916473070571102E-2</v>
      </c>
      <c r="D13" s="27">
        <v>1.6830281636506999E-2</v>
      </c>
      <c r="E13" s="27">
        <v>3.3883398160111197E-2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2.39509057127766E-2</v>
      </c>
      <c r="D14" s="11">
        <v>1.6823595192664399E-2</v>
      </c>
      <c r="E14" s="11">
        <v>3.39933004267731E-2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1.3589651072569001E-2</v>
      </c>
      <c r="D15" s="27">
        <v>8.7098131082681707E-3</v>
      </c>
      <c r="E15" s="27">
        <v>2.11451914319708E-2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1.6169014594715501E-2</v>
      </c>
      <c r="D16" s="11">
        <v>8.3869579721254708E-3</v>
      </c>
      <c r="E16" s="11">
        <v>3.09465064255404E-2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1.2347237502958E-2</v>
      </c>
      <c r="D17" s="11">
        <v>6.7129197016732398E-3</v>
      </c>
      <c r="E17" s="11">
        <v>2.2602963852813299E-2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5.2327773129236897E-3</v>
      </c>
      <c r="D18" s="11">
        <v>6.0117682178437105E-4</v>
      </c>
      <c r="E18" s="11">
        <v>4.3977088987080103E-2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2.03867645565593E-2</v>
      </c>
      <c r="D19" s="27">
        <v>1.3778746077779401E-2</v>
      </c>
      <c r="E19" s="27">
        <v>3.0067243434783002E-2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2.16006575985071E-2</v>
      </c>
      <c r="D20" s="11">
        <v>1.26706917854616E-2</v>
      </c>
      <c r="E20" s="11">
        <v>3.6590980840708699E-2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1.2008787826036199E-2</v>
      </c>
      <c r="D21" s="11">
        <v>5.4087526948395697E-3</v>
      </c>
      <c r="E21" s="11">
        <v>2.64483560519789E-2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6.3085860315290093E-2</v>
      </c>
      <c r="D22" s="11">
        <v>3.7694640775117902E-2</v>
      </c>
      <c r="E22" s="11">
        <v>0.103736904237703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1.37226333691062E-2</v>
      </c>
      <c r="D23" s="27">
        <v>6.8616568092264201E-3</v>
      </c>
      <c r="E23" s="27">
        <v>2.72556327197894E-2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5.7059598878369299E-3</v>
      </c>
      <c r="D24" s="11">
        <v>6.70355948494739E-4</v>
      </c>
      <c r="E24" s="11">
        <v>4.6796840475366398E-2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1.6079889937497399E-2</v>
      </c>
      <c r="D25" s="11">
        <v>7.2444969835304598E-3</v>
      </c>
      <c r="E25" s="11">
        <v>3.5307693791539599E-2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7.6298490512305703E-3</v>
      </c>
      <c r="D26" s="11">
        <v>1.86554658350875E-3</v>
      </c>
      <c r="E26" s="11">
        <v>3.06580455372788E-2</v>
      </c>
      <c r="F26" s="15" t="s">
        <v>112</v>
      </c>
    </row>
    <row r="27" spans="1:6" x14ac:dyDescent="0.25">
      <c r="A27" s="28" t="s">
        <v>120</v>
      </c>
      <c r="B27" s="30" t="s">
        <v>106</v>
      </c>
      <c r="C27" s="26">
        <v>2.4556677357930601E-2</v>
      </c>
      <c r="D27" s="27">
        <v>1.7655140518575599E-2</v>
      </c>
      <c r="E27" s="27">
        <v>3.40625328547993E-2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2.1224805544575499E-2</v>
      </c>
      <c r="D28" s="11">
        <v>1.04289773927215E-2</v>
      </c>
      <c r="E28" s="11">
        <v>4.2713834215731002E-2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6.4802467334326101E-3</v>
      </c>
      <c r="D29" s="11">
        <v>1.5655365344266401E-3</v>
      </c>
      <c r="E29" s="11">
        <v>2.6415573607572702E-2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3.0056562541001398E-2</v>
      </c>
      <c r="D30" s="11">
        <v>1.8804132935859301E-2</v>
      </c>
      <c r="E30" s="11">
        <v>4.7715022568456798E-2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2.07326123398179E-2</v>
      </c>
      <c r="D31" s="11">
        <v>9.1659850241940597E-3</v>
      </c>
      <c r="E31" s="11">
        <v>4.6214468796628203E-2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2.92005769155919E-2</v>
      </c>
      <c r="D32" s="11">
        <v>1.5746690076198999E-2</v>
      </c>
      <c r="E32" s="11">
        <v>5.3524290758017699E-2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3.6980013979537998E-2</v>
      </c>
      <c r="D33" s="27">
        <v>2.9971952621327399E-2</v>
      </c>
      <c r="E33" s="27">
        <v>4.5549759399661903E-2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2.3362354373845599E-2</v>
      </c>
      <c r="D34" s="11">
        <v>1.08633840201892E-2</v>
      </c>
      <c r="E34" s="11">
        <v>4.9522144503613301E-2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2.0723311865326801E-2</v>
      </c>
      <c r="D35" s="11">
        <v>9.8455931987575501E-3</v>
      </c>
      <c r="E35" s="11">
        <v>4.30959940873114E-2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1.8576198660510398E-2</v>
      </c>
      <c r="D36" s="11">
        <v>7.9808857571632696E-3</v>
      </c>
      <c r="E36" s="11">
        <v>4.2633190483199503E-2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5.2795972015754998E-3</v>
      </c>
      <c r="D37" s="11">
        <v>1.2809456707723E-3</v>
      </c>
      <c r="E37" s="11">
        <v>2.14919855947069E-2</v>
      </c>
      <c r="F37" s="15" t="s">
        <v>112</v>
      </c>
    </row>
    <row r="38" spans="1:6" x14ac:dyDescent="0.25">
      <c r="A38" s="12" t="s">
        <v>125</v>
      </c>
      <c r="B38" t="s">
        <v>130</v>
      </c>
      <c r="C38" s="8">
        <v>3.0385680523071699E-2</v>
      </c>
      <c r="D38" s="11">
        <v>1.44132622180024E-2</v>
      </c>
      <c r="E38" s="11">
        <v>6.2928202138799794E-2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1.08472266349796E-2</v>
      </c>
      <c r="D39" s="11">
        <v>4.09313615692849E-3</v>
      </c>
      <c r="E39" s="11">
        <v>2.84281208181404E-2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5.5637645890090903E-3</v>
      </c>
      <c r="D40" s="11">
        <v>1.6090747349415699E-3</v>
      </c>
      <c r="E40" s="11">
        <v>1.9052578066948E-2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3.2679767134765302E-2</v>
      </c>
      <c r="D41" s="11">
        <v>1.60378706351243E-2</v>
      </c>
      <c r="E41" s="11">
        <v>6.5441822076833495E-2</v>
      </c>
      <c r="F41" s="15" t="s">
        <v>112</v>
      </c>
    </row>
    <row r="42" spans="1:6" x14ac:dyDescent="0.25">
      <c r="A42" s="12" t="s">
        <v>125</v>
      </c>
      <c r="B42" t="s">
        <v>134</v>
      </c>
      <c r="C42" s="8">
        <v>3.3942732661508199E-2</v>
      </c>
      <c r="D42" s="11">
        <v>2.1289829255869499E-2</v>
      </c>
      <c r="E42" s="11">
        <v>5.3702848162076301E-2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5.7578222733503298E-2</v>
      </c>
      <c r="D43" s="11">
        <v>3.70318914746154E-2</v>
      </c>
      <c r="E43" s="11">
        <v>8.8476839709126398E-2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2.1914389186860901E-2</v>
      </c>
      <c r="D44" s="11">
        <v>1.30346015902195E-2</v>
      </c>
      <c r="E44" s="11">
        <v>3.6619061999539397E-2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5.3341997154278703E-2</v>
      </c>
      <c r="D45" s="11">
        <v>3.8810674448519003E-2</v>
      </c>
      <c r="E45" s="11">
        <v>7.29014199593674E-2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4.1919674325496203E-2</v>
      </c>
      <c r="D46" s="27">
        <v>3.7577353548660902E-2</v>
      </c>
      <c r="E46" s="27">
        <v>4.6739411183533398E-2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1.6836742826663399E-2</v>
      </c>
      <c r="D47" s="11">
        <v>6.16377765872822E-3</v>
      </c>
      <c r="E47" s="11">
        <v>4.5151005797135997E-2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2.49225840812301E-2</v>
      </c>
      <c r="D48" s="11">
        <v>1.05471416880005E-2</v>
      </c>
      <c r="E48" s="11">
        <v>5.7747798477163798E-2</v>
      </c>
      <c r="F48" s="15" t="s">
        <v>112</v>
      </c>
    </row>
    <row r="49" spans="1:6" x14ac:dyDescent="0.25">
      <c r="A49" s="12" t="s">
        <v>137</v>
      </c>
      <c r="B49" t="s">
        <v>140</v>
      </c>
      <c r="C49" s="8">
        <v>0.106415251484981</v>
      </c>
      <c r="D49" s="11">
        <v>5.7946484335275501E-2</v>
      </c>
      <c r="E49" s="11">
        <v>0.187362123243693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3.6509933239998099E-2</v>
      </c>
      <c r="D50" s="11">
        <v>1.7567137982006702E-2</v>
      </c>
      <c r="E50" s="11">
        <v>7.4333409334564005E-2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4.2539933301568598E-2</v>
      </c>
      <c r="D51" s="11">
        <v>2.6726311374453599E-2</v>
      </c>
      <c r="E51" s="11">
        <v>6.7065531091460795E-2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8.8335630038970901E-3</v>
      </c>
      <c r="D52" s="11">
        <v>2.1203763722754802E-3</v>
      </c>
      <c r="E52" s="11">
        <v>3.6033447112346802E-2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3.5877014890721197E-2</v>
      </c>
      <c r="D53" s="11">
        <v>1.7921784242239398E-2</v>
      </c>
      <c r="E53" s="11">
        <v>7.0529102523188295E-2</v>
      </c>
      <c r="F53" s="15" t="s">
        <v>112</v>
      </c>
    </row>
    <row r="54" spans="1:6" x14ac:dyDescent="0.25">
      <c r="A54" s="12" t="s">
        <v>137</v>
      </c>
      <c r="B54" t="s">
        <v>145</v>
      </c>
      <c r="C54" s="8">
        <v>4.8069721447506902E-2</v>
      </c>
      <c r="D54" s="11">
        <v>2.3203621011442001E-2</v>
      </c>
      <c r="E54" s="11">
        <v>9.6938951324270994E-2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3.09582718060833E-2</v>
      </c>
      <c r="D55" s="11">
        <v>8.6862953955078193E-3</v>
      </c>
      <c r="E55" s="11">
        <v>0.104326513684213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2.0407471178725801E-2</v>
      </c>
      <c r="D56" s="11">
        <v>8.3777992773538604E-3</v>
      </c>
      <c r="E56" s="11">
        <v>4.8859435993770003E-2</v>
      </c>
      <c r="F56" s="15" t="s">
        <v>112</v>
      </c>
    </row>
    <row r="57" spans="1:6" x14ac:dyDescent="0.25">
      <c r="A57" s="12" t="s">
        <v>137</v>
      </c>
      <c r="B57" t="s">
        <v>148</v>
      </c>
      <c r="C57" s="8">
        <v>1.93752952962612E-2</v>
      </c>
      <c r="D57" s="11">
        <v>9.7537290432357805E-3</v>
      </c>
      <c r="E57" s="11">
        <v>3.8122662271532701E-2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5.7572033970188098E-2</v>
      </c>
      <c r="D58" s="11">
        <v>3.59342113384091E-2</v>
      </c>
      <c r="E58" s="11">
        <v>9.1009116291056E-2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3.8594658965256101E-2</v>
      </c>
      <c r="D59" s="11">
        <v>1.6340327176685501E-2</v>
      </c>
      <c r="E59" s="11">
        <v>8.84329461404256E-2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4.7023585753708297E-2</v>
      </c>
      <c r="D60" s="11">
        <v>2.7173501211801902E-2</v>
      </c>
      <c r="E60" s="11">
        <v>8.0178942101817099E-2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5.0624549043204797E-3</v>
      </c>
      <c r="D61" s="11">
        <v>1.2430662716237601E-3</v>
      </c>
      <c r="E61" s="11">
        <v>2.0377687071184401E-2</v>
      </c>
      <c r="F61" s="15" t="s">
        <v>112</v>
      </c>
    </row>
    <row r="62" spans="1:6" x14ac:dyDescent="0.25">
      <c r="A62" s="12" t="s">
        <v>137</v>
      </c>
      <c r="B62" t="s">
        <v>153</v>
      </c>
      <c r="C62" s="8">
        <v>4.8582186044761499E-2</v>
      </c>
      <c r="D62" s="11">
        <v>3.09840676160925E-2</v>
      </c>
      <c r="E62" s="11">
        <v>7.5397845366340005E-2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5.20962465828212E-2</v>
      </c>
      <c r="D63" s="11">
        <v>2.5223402263164399E-2</v>
      </c>
      <c r="E63" s="11">
        <v>0.10452911665192099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6.3825360443388896E-3</v>
      </c>
      <c r="D64" s="11">
        <v>1.496915700644E-3</v>
      </c>
      <c r="E64" s="11">
        <v>2.67860402377132E-2</v>
      </c>
      <c r="F64" s="15" t="s">
        <v>112</v>
      </c>
    </row>
    <row r="65" spans="1:6" x14ac:dyDescent="0.25">
      <c r="A65" s="12" t="s">
        <v>137</v>
      </c>
      <c r="B65" t="s">
        <v>156</v>
      </c>
      <c r="C65" s="8">
        <v>7.3991915620583801E-3</v>
      </c>
      <c r="D65" s="11">
        <v>1.77346624328262E-3</v>
      </c>
      <c r="E65" s="11">
        <v>3.03284442279174E-2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2.6916348046304599E-2</v>
      </c>
      <c r="D66" s="11">
        <v>1.46328258288789E-2</v>
      </c>
      <c r="E66" s="11">
        <v>4.8998523815911098E-2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1.48851635424396E-2</v>
      </c>
      <c r="D67" s="11">
        <v>6.3299018213103901E-3</v>
      </c>
      <c r="E67" s="11">
        <v>3.4600764842740703E-2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9.4684979084538504E-2</v>
      </c>
      <c r="D68" s="11">
        <v>5.3131987218824402E-2</v>
      </c>
      <c r="E68" s="11">
        <v>0.16313637253532001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2.9232617950041201E-2</v>
      </c>
      <c r="D69" s="11">
        <v>1.4362015554281E-2</v>
      </c>
      <c r="E69" s="11">
        <v>5.85852272038219E-2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1.55131172639196E-2</v>
      </c>
      <c r="D70" s="11">
        <v>4.9289446610184303E-3</v>
      </c>
      <c r="E70" s="11">
        <v>4.7734929831922797E-2</v>
      </c>
      <c r="F70" s="15" t="s">
        <v>112</v>
      </c>
    </row>
    <row r="71" spans="1:6" x14ac:dyDescent="0.25">
      <c r="A71" s="12" t="s">
        <v>137</v>
      </c>
      <c r="B71" t="s">
        <v>162</v>
      </c>
      <c r="C71" s="8">
        <v>3.9447248250860698E-2</v>
      </c>
      <c r="D71" s="11">
        <v>2.2382575239085E-2</v>
      </c>
      <c r="E71" s="11">
        <v>6.8609119739245703E-2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7.39098939679217E-3</v>
      </c>
      <c r="D72" s="11">
        <v>2.2506473817100001E-3</v>
      </c>
      <c r="E72" s="11">
        <v>2.3989285565804298E-2</v>
      </c>
      <c r="F72" s="15" t="s">
        <v>112</v>
      </c>
    </row>
    <row r="73" spans="1:6" x14ac:dyDescent="0.25">
      <c r="A73" s="12" t="s">
        <v>137</v>
      </c>
      <c r="B73" t="s">
        <v>164</v>
      </c>
      <c r="C73" s="8">
        <v>2.13331939218298E-2</v>
      </c>
      <c r="D73" s="11">
        <v>9.4239201653898499E-3</v>
      </c>
      <c r="E73" s="11">
        <v>4.7569812101684102E-2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6.0622788104715102E-2</v>
      </c>
      <c r="D74" s="11">
        <v>3.9604275785639798E-2</v>
      </c>
      <c r="E74" s="11">
        <v>9.1730669383194394E-2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8.9482417863300506E-3</v>
      </c>
      <c r="D75" s="11">
        <v>2.0373006378641501E-3</v>
      </c>
      <c r="E75" s="11">
        <v>3.8400439271567E-2</v>
      </c>
      <c r="F75" s="15" t="s">
        <v>112</v>
      </c>
    </row>
    <row r="76" spans="1:6" x14ac:dyDescent="0.25">
      <c r="A76" s="12" t="s">
        <v>137</v>
      </c>
      <c r="B76" t="s">
        <v>167</v>
      </c>
      <c r="C76" s="8">
        <v>1.3930999166277099E-2</v>
      </c>
      <c r="D76" s="11">
        <v>6.5619639249614699E-3</v>
      </c>
      <c r="E76" s="11">
        <v>2.93310757716745E-2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2.50904159201869E-2</v>
      </c>
      <c r="D77" s="11">
        <v>1.1082267665227E-2</v>
      </c>
      <c r="E77" s="11">
        <v>5.5805868012781201E-2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0.120312065820621</v>
      </c>
      <c r="D78" s="11">
        <v>7.9730170047512594E-2</v>
      </c>
      <c r="E78" s="11">
        <v>0.177564263547067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5.1324412600611602E-2</v>
      </c>
      <c r="D79" s="11">
        <v>2.69219826252361E-2</v>
      </c>
      <c r="E79" s="11">
        <v>9.5670858970121606E-2</v>
      </c>
      <c r="F79" s="15" t="s">
        <v>112</v>
      </c>
    </row>
    <row r="80" spans="1:6" x14ac:dyDescent="0.25">
      <c r="A80" s="12" t="s">
        <v>137</v>
      </c>
      <c r="B80" t="s">
        <v>171</v>
      </c>
      <c r="C80" s="8">
        <v>4.63863855197863E-2</v>
      </c>
      <c r="D80" s="11">
        <v>2.8935090414153201E-2</v>
      </c>
      <c r="E80" s="11">
        <v>7.3565519815005406E-2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2.40160687242215E-2</v>
      </c>
      <c r="D81" s="11">
        <v>1.20406441812174E-2</v>
      </c>
      <c r="E81" s="11">
        <v>4.7331437042897703E-2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3.1715655563556398E-2</v>
      </c>
      <c r="D82" s="11">
        <v>1.44579953069583E-2</v>
      </c>
      <c r="E82" s="11">
        <v>6.8148358505908002E-2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0.113157970950843</v>
      </c>
      <c r="D83" s="11">
        <v>7.7786505537217401E-2</v>
      </c>
      <c r="E83" s="11">
        <v>0.16179191819230701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4.3475545977436601E-2</v>
      </c>
      <c r="D84" s="11">
        <v>2.4013921064294699E-2</v>
      </c>
      <c r="E84" s="11">
        <v>7.7457727995496606E-2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0.102130508596667</v>
      </c>
      <c r="D85" s="11">
        <v>7.3338117581451603E-2</v>
      </c>
      <c r="E85" s="11">
        <v>0.14051269575688399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1.69676614504282E-2</v>
      </c>
      <c r="D86" s="11">
        <v>5.9968072791423601E-3</v>
      </c>
      <c r="E86" s="11">
        <v>4.7058935620172798E-2</v>
      </c>
      <c r="F86" s="15" t="s">
        <v>112</v>
      </c>
    </row>
    <row r="87" spans="1:6" x14ac:dyDescent="0.25">
      <c r="A87" s="12" t="s">
        <v>137</v>
      </c>
      <c r="B87" t="s">
        <v>178</v>
      </c>
      <c r="C87" s="8">
        <v>2.7369450265988901E-2</v>
      </c>
      <c r="D87" s="11">
        <v>1.1205718537659099E-2</v>
      </c>
      <c r="E87" s="11">
        <v>6.5308662567918896E-2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9.0197220340057102E-2</v>
      </c>
      <c r="D88" s="11">
        <v>6.2629844736645193E-2</v>
      </c>
      <c r="E88" s="11">
        <v>0.12823871406368501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1.9221217105016401E-2</v>
      </c>
      <c r="D89" s="27">
        <v>1.4084628075695899E-2</v>
      </c>
      <c r="E89" s="27">
        <v>2.6181347041916901E-2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1.7755881894274201E-2</v>
      </c>
      <c r="D90" s="11">
        <v>6.6016734510846997E-3</v>
      </c>
      <c r="E90" s="11">
        <v>4.6867139747154E-2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2.21187121741818E-2</v>
      </c>
      <c r="D91" s="11">
        <v>8.7243769950357004E-3</v>
      </c>
      <c r="E91" s="11">
        <v>5.4937385678226598E-2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3.6579825635704798E-2</v>
      </c>
      <c r="D92" s="11">
        <v>1.8263094445311701E-2</v>
      </c>
      <c r="E92" s="11">
        <v>7.1921272068092595E-2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2.7383235826680001E-2</v>
      </c>
      <c r="D93" s="11">
        <v>1.4747556163350399E-2</v>
      </c>
      <c r="E93" s="11">
        <v>5.0292515024860297E-2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1.25213824400803E-2</v>
      </c>
      <c r="D94" s="11">
        <v>1.5806263877840799E-3</v>
      </c>
      <c r="E94" s="11">
        <v>9.2198494636432801E-2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5.8231758524783499E-3</v>
      </c>
      <c r="D95" s="11">
        <v>6.9673912260128203E-4</v>
      </c>
      <c r="E95" s="11">
        <v>4.6898484469326401E-2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1.49099586289846E-2</v>
      </c>
      <c r="D96" s="11">
        <v>6.79231435816228E-3</v>
      </c>
      <c r="E96" s="11">
        <v>3.2412574596563298E-2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4.34696223989572E-2</v>
      </c>
      <c r="D97" s="11">
        <v>2.3733910474136598E-2</v>
      </c>
      <c r="E97" s="11">
        <v>7.8300154785853199E-2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1.76605545354863E-2</v>
      </c>
      <c r="D98" s="11">
        <v>7.6323778930555402E-3</v>
      </c>
      <c r="E98" s="11">
        <v>4.03292802437238E-2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1.2060298720943E-2</v>
      </c>
      <c r="D99" s="11">
        <v>3.7271629109485202E-3</v>
      </c>
      <c r="E99" s="11">
        <v>3.8308143504627801E-2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2.8640753859696898E-2</v>
      </c>
      <c r="D100" s="11">
        <v>1.3754693424968699E-2</v>
      </c>
      <c r="E100" s="11">
        <v>5.8678772455872698E-2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3.1623251356235803E-2</v>
      </c>
      <c r="D101" s="27">
        <v>2.47937734866755E-2</v>
      </c>
      <c r="E101" s="27">
        <v>4.0256262994934101E-2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2.3766574334490101E-2</v>
      </c>
      <c r="D102" s="11">
        <v>9.3047186185871208E-3</v>
      </c>
      <c r="E102" s="11">
        <v>5.9359000966619099E-2</v>
      </c>
      <c r="F102" s="15" t="s">
        <v>112</v>
      </c>
    </row>
    <row r="103" spans="1:6" x14ac:dyDescent="0.25">
      <c r="A103" s="12" t="s">
        <v>192</v>
      </c>
      <c r="B103" t="s">
        <v>194</v>
      </c>
      <c r="C103" s="8">
        <v>2.0240427785635E-2</v>
      </c>
      <c r="D103" s="11">
        <v>8.8138352181319993E-3</v>
      </c>
      <c r="E103" s="11">
        <v>4.5796436155358701E-2</v>
      </c>
      <c r="F103" s="15" t="s">
        <v>112</v>
      </c>
    </row>
    <row r="104" spans="1:6" x14ac:dyDescent="0.25">
      <c r="A104" s="12" t="s">
        <v>192</v>
      </c>
      <c r="B104" t="s">
        <v>195</v>
      </c>
      <c r="C104" s="8">
        <v>3.0765598321617699E-2</v>
      </c>
      <c r="D104" s="11">
        <v>2.0239119188759799E-2</v>
      </c>
      <c r="E104" s="11">
        <v>4.6507077696340597E-2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3.76013497842764E-2</v>
      </c>
      <c r="D105" s="11">
        <v>2.3022051114123698E-2</v>
      </c>
      <c r="E105" s="11">
        <v>6.0838419821830803E-2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3.9212060046905001E-2</v>
      </c>
      <c r="D106" s="11">
        <v>2.12089289116505E-2</v>
      </c>
      <c r="E106" s="11">
        <v>7.1382592214174506E-2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8.1161796658851607E-3</v>
      </c>
      <c r="D107" s="11">
        <v>2.56589432706279E-3</v>
      </c>
      <c r="E107" s="11">
        <v>2.5366951224716699E-2</v>
      </c>
      <c r="F107" s="15" t="s">
        <v>112</v>
      </c>
    </row>
    <row r="108" spans="1:6" x14ac:dyDescent="0.25">
      <c r="A108" s="12" t="s">
        <v>192</v>
      </c>
      <c r="B108" t="s">
        <v>198</v>
      </c>
      <c r="C108" s="8">
        <v>3.3427688547458798E-2</v>
      </c>
      <c r="D108" s="11">
        <v>1.6373584200003601E-2</v>
      </c>
      <c r="E108" s="11">
        <v>6.7034158684290093E-2</v>
      </c>
      <c r="F108" s="15" t="s">
        <v>112</v>
      </c>
    </row>
    <row r="109" spans="1:6" x14ac:dyDescent="0.25">
      <c r="A109" s="12" t="s">
        <v>192</v>
      </c>
      <c r="B109" t="s">
        <v>199</v>
      </c>
      <c r="C109" s="8">
        <v>2.20442472650558E-2</v>
      </c>
      <c r="D109" s="11">
        <v>1.12134814767874E-2</v>
      </c>
      <c r="E109" s="11">
        <v>4.2882439818678397E-2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3.83644563596785E-2</v>
      </c>
      <c r="D110" s="11">
        <v>2.4086853924085602E-2</v>
      </c>
      <c r="E110" s="11">
        <v>6.0579830281930501E-2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2.88484627719349E-2</v>
      </c>
      <c r="D111" s="27">
        <v>2.00844907221456E-2</v>
      </c>
      <c r="E111" s="27">
        <v>4.1275558208096703E-2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9.7824380602824397E-3</v>
      </c>
      <c r="D112" s="11">
        <v>2.2265981963386001E-3</v>
      </c>
      <c r="E112" s="11">
        <v>4.1901835016466202E-2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3.94629315369786E-2</v>
      </c>
      <c r="D113" s="11">
        <v>2.5606396230209199E-2</v>
      </c>
      <c r="E113" s="11">
        <v>6.0353295225347998E-2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2.29712366920398E-2</v>
      </c>
      <c r="D114" s="11">
        <v>1.09781526905686E-2</v>
      </c>
      <c r="E114" s="11">
        <v>4.7437745577578003E-2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1.83203838826719E-2</v>
      </c>
      <c r="D115" s="11">
        <v>5.4169997903257203E-3</v>
      </c>
      <c r="E115" s="11">
        <v>6.0102469169233202E-2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2.0625023854696799E-2</v>
      </c>
      <c r="D116" s="11">
        <v>7.0046857970624699E-3</v>
      </c>
      <c r="E116" s="11">
        <v>5.9151934033964501E-2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1.9196968100576601E-2</v>
      </c>
      <c r="D117" s="11">
        <v>6.0834112049640799E-3</v>
      </c>
      <c r="E117" s="11">
        <v>5.8903182194284698E-2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7.1348797736278096E-3</v>
      </c>
      <c r="D118" s="11">
        <v>1.73033045280221E-3</v>
      </c>
      <c r="E118" s="11">
        <v>2.8930888774064401E-2</v>
      </c>
      <c r="F118" s="15" t="s">
        <v>112</v>
      </c>
    </row>
    <row r="119" spans="1:6" x14ac:dyDescent="0.25">
      <c r="A119" s="12" t="s">
        <v>201</v>
      </c>
      <c r="B119" t="s">
        <v>209</v>
      </c>
      <c r="C119" s="8">
        <v>5.6326614849749402E-3</v>
      </c>
      <c r="D119" s="11">
        <v>7.3094305061788397E-4</v>
      </c>
      <c r="E119" s="11">
        <v>4.2023048981917999E-2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5.8577920786042501E-2</v>
      </c>
      <c r="D120" s="27">
        <v>5.0615476035730002E-2</v>
      </c>
      <c r="E120" s="27">
        <v>6.7703630959519395E-2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0.11264706213808399</v>
      </c>
      <c r="D121" s="11">
        <v>7.2743642357147906E-2</v>
      </c>
      <c r="E121" s="11">
        <v>0.17041656420194501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8.4278014838002596E-2</v>
      </c>
      <c r="D122" s="11">
        <v>6.2357335358606103E-2</v>
      </c>
      <c r="E122" s="11">
        <v>0.11297606933919201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5.7661967924451399E-2</v>
      </c>
      <c r="D123" s="11">
        <v>3.6260712213413197E-2</v>
      </c>
      <c r="E123" s="11">
        <v>9.0508119544087301E-2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3.5743750276976301E-2</v>
      </c>
      <c r="D124" s="11">
        <v>1.8978036994669299E-2</v>
      </c>
      <c r="E124" s="11">
        <v>6.6319471001485705E-2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9.6160085270782306E-2</v>
      </c>
      <c r="D125" s="11">
        <v>6.0894004751646302E-2</v>
      </c>
      <c r="E125" s="11">
        <v>0.14861793429836601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2.6950739055616499E-2</v>
      </c>
      <c r="D126" s="11">
        <v>1.27852803925897E-2</v>
      </c>
      <c r="E126" s="11">
        <v>5.5921787427368898E-2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4.3994323708475003E-2</v>
      </c>
      <c r="D127" s="11">
        <v>2.60367905791614E-2</v>
      </c>
      <c r="E127" s="11">
        <v>7.3403709778146503E-2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4.92914733468603E-2</v>
      </c>
      <c r="D128" s="11">
        <v>2.7208104822998399E-2</v>
      </c>
      <c r="E128" s="11">
        <v>8.7683154701400604E-2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8.4047512787790699E-2</v>
      </c>
      <c r="D129" s="11">
        <v>5.8875710408084599E-2</v>
      </c>
      <c r="E129" s="11">
        <v>0.118624798585234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2.31580103282145E-2</v>
      </c>
      <c r="D130" s="11">
        <v>1.32269215945901E-2</v>
      </c>
      <c r="E130" s="11">
        <v>4.02415148607322E-2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3.8395063328797399E-2</v>
      </c>
      <c r="D131" s="11">
        <v>1.9625597961945501E-2</v>
      </c>
      <c r="E131" s="11">
        <v>7.3764577486369096E-2</v>
      </c>
      <c r="F131" s="15" t="s">
        <v>112</v>
      </c>
    </row>
    <row r="132" spans="1:6" x14ac:dyDescent="0.25">
      <c r="A132" s="28" t="s">
        <v>222</v>
      </c>
      <c r="B132" s="30" t="s">
        <v>106</v>
      </c>
      <c r="C132" s="26">
        <v>1.92279621187573E-2</v>
      </c>
      <c r="D132" s="27">
        <v>1.40349311979268E-2</v>
      </c>
      <c r="E132" s="27">
        <v>2.6291217194754E-2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1.9989887446004301E-2</v>
      </c>
      <c r="D133" s="11">
        <v>7.5648597958219302E-3</v>
      </c>
      <c r="E133" s="11">
        <v>5.1758286424007899E-2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5.88055900666105E-2</v>
      </c>
      <c r="D134" s="11">
        <v>3.0078001101680199E-2</v>
      </c>
      <c r="E134" s="11">
        <v>0.111808083016771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2.9400535795943601E-2</v>
      </c>
      <c r="D135" s="11">
        <v>1.06914791690077E-2</v>
      </c>
      <c r="E135" s="11">
        <v>7.8258827730342498E-2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</v>
      </c>
      <c r="D136" s="11"/>
      <c r="E136" s="11"/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1.57967021315304E-2</v>
      </c>
      <c r="D137" s="11">
        <v>3.53404997224477E-3</v>
      </c>
      <c r="E137" s="11">
        <v>6.7717444575048996E-2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</v>
      </c>
      <c r="D138" s="11"/>
      <c r="E138" s="11"/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1.04863224731464E-2</v>
      </c>
      <c r="D139" s="11">
        <v>2.4130435454012499E-3</v>
      </c>
      <c r="E139" s="11">
        <v>4.43689029962216E-2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0</v>
      </c>
      <c r="D140" s="11"/>
      <c r="E140" s="11"/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2.5000143159811701E-2</v>
      </c>
      <c r="D141" s="11">
        <v>1.56353489264223E-2</v>
      </c>
      <c r="E141" s="11">
        <v>3.9747495416804002E-2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1.12996262383495E-2</v>
      </c>
      <c r="D142" s="11">
        <v>2.6875659567974098E-3</v>
      </c>
      <c r="E142" s="11">
        <v>4.6229048399624197E-2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3.7661878063684297E-2</v>
      </c>
      <c r="D143" s="11">
        <v>1.52994715580008E-2</v>
      </c>
      <c r="E143" s="11">
        <v>8.9731667813912494E-2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6.0800906850244103E-3</v>
      </c>
      <c r="D144" s="11">
        <v>8.0832550354483098E-4</v>
      </c>
      <c r="E144" s="11">
        <v>4.4212123675903103E-2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1.05535205846759E-2</v>
      </c>
      <c r="D145" s="27">
        <v>6.1115418998642203E-3</v>
      </c>
      <c r="E145" s="27">
        <v>1.8165002835266699E-2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1.1164514062268699E-2</v>
      </c>
      <c r="D146" s="11">
        <v>3.4071508176408902E-3</v>
      </c>
      <c r="E146" s="11">
        <v>3.5946699232475503E-2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1.39500076242832E-2</v>
      </c>
      <c r="D147" s="11">
        <v>4.4792666703539199E-3</v>
      </c>
      <c r="E147" s="11">
        <v>4.2588566476796402E-2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2.16501684377986E-2</v>
      </c>
      <c r="D148" s="11">
        <v>6.2168237266103203E-3</v>
      </c>
      <c r="E148" s="11">
        <v>7.2598103615525197E-2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</v>
      </c>
      <c r="D149" s="11"/>
      <c r="E149" s="11"/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1.1136336636958E-2</v>
      </c>
      <c r="D150" s="11">
        <v>5.2755520832101699E-3</v>
      </c>
      <c r="E150" s="11">
        <v>2.3355189091054801E-2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2.33705629793062E-2</v>
      </c>
      <c r="D151" s="27">
        <v>1.703041675144E-2</v>
      </c>
      <c r="E151" s="27">
        <v>3.1994216806518899E-2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2.67908086211914E-2</v>
      </c>
      <c r="D152" s="11">
        <v>1.3715637390712E-2</v>
      </c>
      <c r="E152" s="11">
        <v>5.1677494580143202E-2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8.9965471789207899E-2</v>
      </c>
      <c r="D153" s="11">
        <v>4.0372063190580697E-2</v>
      </c>
      <c r="E153" s="11">
        <v>0.18851235996815599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1.1074064465578E-2</v>
      </c>
      <c r="D154" s="11">
        <v>2.6874637104701898E-3</v>
      </c>
      <c r="E154" s="11">
        <v>4.4465345672532401E-2</v>
      </c>
      <c r="F154" s="15" t="s">
        <v>112</v>
      </c>
    </row>
    <row r="155" spans="1:6" x14ac:dyDescent="0.25">
      <c r="A155" s="12" t="s">
        <v>241</v>
      </c>
      <c r="B155" t="s">
        <v>245</v>
      </c>
      <c r="C155" s="8">
        <v>8.2062881037589606E-3</v>
      </c>
      <c r="D155" s="11">
        <v>3.04775066305856E-3</v>
      </c>
      <c r="E155" s="11">
        <v>2.19041871709208E-2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2.35743755315087E-2</v>
      </c>
      <c r="D156" s="11">
        <v>1.37388730453615E-2</v>
      </c>
      <c r="E156" s="11">
        <v>4.0164261006275001E-2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1.7531193212150398E-2</v>
      </c>
      <c r="D157" s="11">
        <v>6.4236114242938302E-3</v>
      </c>
      <c r="E157" s="11">
        <v>4.69384104943808E-2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0.127916502615704</v>
      </c>
      <c r="D158" s="11">
        <v>5.6621791519439003E-2</v>
      </c>
      <c r="E158" s="11">
        <v>0.26387167756150598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1.0699080128938001E-2</v>
      </c>
      <c r="D159" s="27">
        <v>6.0841455442773602E-3</v>
      </c>
      <c r="E159" s="27">
        <v>1.87484951120006E-2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1.9936371053771499E-2</v>
      </c>
      <c r="D160" s="11">
        <v>9.6764917126254905E-3</v>
      </c>
      <c r="E160" s="11">
        <v>4.06283972394074E-2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6.41998168445773E-3</v>
      </c>
      <c r="D161" s="11">
        <v>2.42234867920344E-3</v>
      </c>
      <c r="E161" s="11">
        <v>1.6903172718287399E-2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2.0479712336754601E-2</v>
      </c>
      <c r="D162" s="27">
        <v>1.4115752956612399E-2</v>
      </c>
      <c r="E162" s="27">
        <v>2.9626585484574499E-2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2.7761103432350501E-2</v>
      </c>
      <c r="D163" s="11">
        <v>1.4251258883129799E-2</v>
      </c>
      <c r="E163" s="11">
        <v>5.3384371779516902E-2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1.91129410568927E-2</v>
      </c>
      <c r="D164" s="10">
        <v>1.23596770789822E-2</v>
      </c>
      <c r="E164" s="10">
        <v>2.9446139246887298E-2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88</v>
      </c>
    </row>
    <row r="3" spans="1:6" x14ac:dyDescent="0.25">
      <c r="A3" s="1" t="s">
        <v>338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0.54406050321977495</v>
      </c>
      <c r="D12" s="23">
        <v>0.53671220633894401</v>
      </c>
      <c r="E12" s="23">
        <v>0.55138966784365495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0.59682849922445202</v>
      </c>
      <c r="D13" s="27">
        <v>0.55730675720545897</v>
      </c>
      <c r="E13" s="27">
        <v>0.63513190466198099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0.59839101231970404</v>
      </c>
      <c r="D14" s="11">
        <v>0.55884441378038996</v>
      </c>
      <c r="E14" s="11">
        <v>0.63669717386393498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0.50994244624141505</v>
      </c>
      <c r="D15" s="27">
        <v>0.4696686284753</v>
      </c>
      <c r="E15" s="27">
        <v>0.55008761362852099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0.54995486369736701</v>
      </c>
      <c r="D16" s="11">
        <v>0.48535477339116201</v>
      </c>
      <c r="E16" s="11">
        <v>0.61291318917437199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0.49220065006951602</v>
      </c>
      <c r="D17" s="11">
        <v>0.43919206165353197</v>
      </c>
      <c r="E17" s="11">
        <v>0.54538518703877203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0.49001146955068797</v>
      </c>
      <c r="D18" s="11">
        <v>0.36508775066364302</v>
      </c>
      <c r="E18" s="11">
        <v>0.61619531334574495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0.58205474150103698</v>
      </c>
      <c r="D19" s="27">
        <v>0.54172736031536795</v>
      </c>
      <c r="E19" s="27">
        <v>0.62131406843460801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0.599943447873031</v>
      </c>
      <c r="D20" s="11">
        <v>0.545337104690927</v>
      </c>
      <c r="E20" s="11">
        <v>0.65217445994712997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0.56716503689388498</v>
      </c>
      <c r="D21" s="11">
        <v>0.50410321926871204</v>
      </c>
      <c r="E21" s="11">
        <v>0.62812336197073804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0.39609430100162102</v>
      </c>
      <c r="D22" s="11">
        <v>0.30034224088711597</v>
      </c>
      <c r="E22" s="11">
        <v>0.50053429717570896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0.47443616407093903</v>
      </c>
      <c r="D23" s="27">
        <v>0.42366464184785202</v>
      </c>
      <c r="E23" s="27">
        <v>0.52574180533718795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0.30587065390017898</v>
      </c>
      <c r="D24" s="11">
        <v>0.217413393875656</v>
      </c>
      <c r="E24" s="11">
        <v>0.411398270006755</v>
      </c>
      <c r="F24" s="15" t="s">
        <v>94</v>
      </c>
    </row>
    <row r="25" spans="1:6" x14ac:dyDescent="0.25">
      <c r="A25" s="12" t="s">
        <v>116</v>
      </c>
      <c r="B25" t="s">
        <v>118</v>
      </c>
      <c r="C25" s="8">
        <v>0.51253283456337895</v>
      </c>
      <c r="D25" s="11">
        <v>0.44982866868537003</v>
      </c>
      <c r="E25" s="11">
        <v>0.57484500455262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0.38466490534442999</v>
      </c>
      <c r="D26" s="11">
        <v>0.30067962330944797</v>
      </c>
      <c r="E26" s="11">
        <v>0.476136851051631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0.54164420722427997</v>
      </c>
      <c r="D27" s="27">
        <v>0.50402428570762503</v>
      </c>
      <c r="E27" s="27">
        <v>0.57879525413822397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0.57796723667897598</v>
      </c>
      <c r="D28" s="11">
        <v>0.49913095833376298</v>
      </c>
      <c r="E28" s="11">
        <v>0.65302091147698005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0.40928384136538498</v>
      </c>
      <c r="D29" s="11">
        <v>0.34051760702607398</v>
      </c>
      <c r="E29" s="11">
        <v>0.481791803043637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0.583813541303419</v>
      </c>
      <c r="D30" s="11">
        <v>0.52633668290543401</v>
      </c>
      <c r="E30" s="11">
        <v>0.63909820185637101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0.32122948881757701</v>
      </c>
      <c r="D31" s="11">
        <v>0.249810324200329</v>
      </c>
      <c r="E31" s="11">
        <v>0.402122176970579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0.44171124549862101</v>
      </c>
      <c r="D32" s="11">
        <v>0.385698176900103</v>
      </c>
      <c r="E32" s="11">
        <v>0.499247844004507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0.56505227953915105</v>
      </c>
      <c r="D33" s="27">
        <v>0.54484562656720303</v>
      </c>
      <c r="E33" s="27">
        <v>0.58504507001935802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0.47933207858778498</v>
      </c>
      <c r="D34" s="11">
        <v>0.39993304432105897</v>
      </c>
      <c r="E34" s="11">
        <v>0.55978916976627102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0.61798891963697899</v>
      </c>
      <c r="D35" s="11">
        <v>0.54279219331484796</v>
      </c>
      <c r="E35" s="11">
        <v>0.68792865206721299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0.48495734862178802</v>
      </c>
      <c r="D36" s="11">
        <v>0.40359616602925302</v>
      </c>
      <c r="E36" s="11">
        <v>0.56712375986288299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0.45562626658760402</v>
      </c>
      <c r="D37" s="11">
        <v>0.38459762700421901</v>
      </c>
      <c r="E37" s="11">
        <v>0.52850714570730195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0.48239789810505002</v>
      </c>
      <c r="D38" s="11">
        <v>0.41091553422228499</v>
      </c>
      <c r="E38" s="11">
        <v>0.55460802520850105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0.57207034915813804</v>
      </c>
      <c r="D39" s="11">
        <v>0.49251194827355699</v>
      </c>
      <c r="E39" s="11">
        <v>0.64806870849966702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0.62150318429962204</v>
      </c>
      <c r="D40" s="11">
        <v>0.57217971419122104</v>
      </c>
      <c r="E40" s="11">
        <v>0.66843534255175796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0.52335838542667301</v>
      </c>
      <c r="D41" s="11">
        <v>0.439546311301869</v>
      </c>
      <c r="E41" s="11">
        <v>0.60587527660361595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0.60718823126900701</v>
      </c>
      <c r="D42" s="11">
        <v>0.539390900950938</v>
      </c>
      <c r="E42" s="11">
        <v>0.67109148212993197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0.56292333880996304</v>
      </c>
      <c r="D43" s="11">
        <v>0.51237262105534498</v>
      </c>
      <c r="E43" s="11">
        <v>0.61219995775254299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0.68428988599359897</v>
      </c>
      <c r="D44" s="11">
        <v>0.63303240828054697</v>
      </c>
      <c r="E44" s="11">
        <v>0.73142536337502895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0.53238211363796295</v>
      </c>
      <c r="D45" s="11">
        <v>0.48405737491363199</v>
      </c>
      <c r="E45" s="11">
        <v>0.58010687631899405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0.59169222918393405</v>
      </c>
      <c r="D46" s="27">
        <v>0.57919058238190801</v>
      </c>
      <c r="E46" s="27">
        <v>0.604076356026641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0.61626568501949097</v>
      </c>
      <c r="D47" s="11">
        <v>0.50380192829648296</v>
      </c>
      <c r="E47" s="11">
        <v>0.717531031653874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0.59331806709706103</v>
      </c>
      <c r="D48" s="11">
        <v>0.50976605866659097</v>
      </c>
      <c r="E48" s="11">
        <v>0.671798185573104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0.42745209291434</v>
      </c>
      <c r="D49" s="11">
        <v>0.34400799054859099</v>
      </c>
      <c r="E49" s="11">
        <v>0.51523911255285804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0.59588902348313999</v>
      </c>
      <c r="D50" s="11">
        <v>0.50939423140409601</v>
      </c>
      <c r="E50" s="11">
        <v>0.67680962369429498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0.48778024768482903</v>
      </c>
      <c r="D51" s="11">
        <v>0.42741065425649299</v>
      </c>
      <c r="E51" s="11">
        <v>0.54850844958107503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0.492574740307266</v>
      </c>
      <c r="D52" s="11">
        <v>0.39865394778211</v>
      </c>
      <c r="E52" s="11">
        <v>0.58702258209533897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0.57284941923460697</v>
      </c>
      <c r="D53" s="11">
        <v>0.47994316993071801</v>
      </c>
      <c r="E53" s="11">
        <v>0.66088553986675502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0.47535662681454899</v>
      </c>
      <c r="D54" s="11">
        <v>0.32941544679087098</v>
      </c>
      <c r="E54" s="11">
        <v>0.625632039164848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0.53678410820517997</v>
      </c>
      <c r="D55" s="11">
        <v>0.46182632108885302</v>
      </c>
      <c r="E55" s="11">
        <v>0.61011554508020105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0.64326668946918697</v>
      </c>
      <c r="D56" s="11">
        <v>0.55253394680373502</v>
      </c>
      <c r="E56" s="11">
        <v>0.72476608963311095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0.67461615975696199</v>
      </c>
      <c r="D57" s="11">
        <v>0.61485338623011598</v>
      </c>
      <c r="E57" s="11">
        <v>0.72919001221216695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0.46901994646223599</v>
      </c>
      <c r="D58" s="11">
        <v>0.38940103742793403</v>
      </c>
      <c r="E58" s="11">
        <v>0.55024788608244701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0.47203905217681302</v>
      </c>
      <c r="D59" s="11">
        <v>0.37708628042002901</v>
      </c>
      <c r="E59" s="11">
        <v>0.56905896775808296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0.748211935275649</v>
      </c>
      <c r="D60" s="11">
        <v>0.68383885642018505</v>
      </c>
      <c r="E60" s="11">
        <v>0.80324916670848401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0.55899342280003494</v>
      </c>
      <c r="D61" s="11">
        <v>0.474222343069648</v>
      </c>
      <c r="E61" s="11">
        <v>0.64045924732397197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0.51725081001496098</v>
      </c>
      <c r="D62" s="11">
        <v>0.44908437700648501</v>
      </c>
      <c r="E62" s="11">
        <v>0.58478119987212396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0.71316978460143299</v>
      </c>
      <c r="D63" s="11">
        <v>0.62799571090502204</v>
      </c>
      <c r="E63" s="11">
        <v>0.78550327758724703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0.40996011604342902</v>
      </c>
      <c r="D64" s="11">
        <v>0.34312227786461802</v>
      </c>
      <c r="E64" s="11">
        <v>0.48029782965756601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0.59260866012194502</v>
      </c>
      <c r="D65" s="11">
        <v>0.50241988715568098</v>
      </c>
      <c r="E65" s="11">
        <v>0.67696095083575403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0.70688293706273497</v>
      </c>
      <c r="D66" s="11">
        <v>0.65389848612527501</v>
      </c>
      <c r="E66" s="11">
        <v>0.75479767235155903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0.739916621637842</v>
      </c>
      <c r="D67" s="11">
        <v>0.68984913207340903</v>
      </c>
      <c r="E67" s="11">
        <v>0.78442742126359299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0.48955533613890501</v>
      </c>
      <c r="D68" s="11">
        <v>0.40251111466316097</v>
      </c>
      <c r="E68" s="11">
        <v>0.57723756474369403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0.46773082746282002</v>
      </c>
      <c r="D69" s="11">
        <v>0.394236741446717</v>
      </c>
      <c r="E69" s="11">
        <v>0.54265232554095599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0.51109258383451905</v>
      </c>
      <c r="D70" s="11">
        <v>0.41757310453893998</v>
      </c>
      <c r="E70" s="11">
        <v>0.60384195876938396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0.48367163149234799</v>
      </c>
      <c r="D71" s="11">
        <v>0.41753471601570802</v>
      </c>
      <c r="E71" s="11">
        <v>0.55038552115708705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0.64046410887848104</v>
      </c>
      <c r="D72" s="11">
        <v>0.56562927703834198</v>
      </c>
      <c r="E72" s="11">
        <v>0.70903824696322604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0.44907964294953601</v>
      </c>
      <c r="D73" s="11">
        <v>0.35387566063474002</v>
      </c>
      <c r="E73" s="11">
        <v>0.54816675157706196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0.593163833113729</v>
      </c>
      <c r="D74" s="11">
        <v>0.53879353980717704</v>
      </c>
      <c r="E74" s="11">
        <v>0.64534360754001696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0.67069895015839298</v>
      </c>
      <c r="D75" s="11">
        <v>0.59326860486256505</v>
      </c>
      <c r="E75" s="11">
        <v>0.739852439475019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0.69557310207330003</v>
      </c>
      <c r="D76" s="11">
        <v>0.63722557001647795</v>
      </c>
      <c r="E76" s="11">
        <v>0.748243815600943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0.63871323806091895</v>
      </c>
      <c r="D77" s="11">
        <v>0.55119466393441396</v>
      </c>
      <c r="E77" s="11">
        <v>0.717899942970191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0.58456453355097804</v>
      </c>
      <c r="D78" s="11">
        <v>0.51850185561164597</v>
      </c>
      <c r="E78" s="11">
        <v>0.647721454162693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0.403809706034579</v>
      </c>
      <c r="D79" s="11">
        <v>0.34172096598755097</v>
      </c>
      <c r="E79" s="11">
        <v>0.46913979425869901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0.55304153781939303</v>
      </c>
      <c r="D80" s="11">
        <v>0.46898966395890002</v>
      </c>
      <c r="E80" s="11">
        <v>0.63416706276235602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0.600151711077892</v>
      </c>
      <c r="D81" s="11">
        <v>0.50741739390669205</v>
      </c>
      <c r="E81" s="11">
        <v>0.68622358083062196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0.59791434614343797</v>
      </c>
      <c r="D82" s="11">
        <v>0.47147315639455001</v>
      </c>
      <c r="E82" s="11">
        <v>0.71254898083002205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0.65653168484644697</v>
      </c>
      <c r="D83" s="11">
        <v>0.59340026771461296</v>
      </c>
      <c r="E83" s="11">
        <v>0.71457573429350696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0.43027786891353997</v>
      </c>
      <c r="D84" s="11">
        <v>0.36338193099369398</v>
      </c>
      <c r="E84" s="11">
        <v>0.49982009342010397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0.51907775209979901</v>
      </c>
      <c r="D85" s="11">
        <v>0.47638978511466401</v>
      </c>
      <c r="E85" s="11">
        <v>0.56148900169425198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0.56718143424098</v>
      </c>
      <c r="D86" s="11">
        <v>0.490222550260207</v>
      </c>
      <c r="E86" s="11">
        <v>0.64102967436955305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0.58491470391949196</v>
      </c>
      <c r="D87" s="11">
        <v>0.486345969297446</v>
      </c>
      <c r="E87" s="11">
        <v>0.67712566935222596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0.740344728590834</v>
      </c>
      <c r="D88" s="11">
        <v>0.69000346738423801</v>
      </c>
      <c r="E88" s="11">
        <v>0.78505753151041302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0.54754550497543097</v>
      </c>
      <c r="D89" s="27">
        <v>0.51763137429344697</v>
      </c>
      <c r="E89" s="27">
        <v>0.57712005815227496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0.41705593664576501</v>
      </c>
      <c r="D90" s="11">
        <v>0.31084989445371403</v>
      </c>
      <c r="E90" s="11">
        <v>0.53155978776263402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0.45666647080721801</v>
      </c>
      <c r="D91" s="11">
        <v>0.34928767758192403</v>
      </c>
      <c r="E91" s="11">
        <v>0.56822961083352397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0.55889833978820003</v>
      </c>
      <c r="D92" s="11">
        <v>0.46295468740486101</v>
      </c>
      <c r="E92" s="11">
        <v>0.65063639832136699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0.66556325075579004</v>
      </c>
      <c r="D93" s="11">
        <v>0.59772234094486998</v>
      </c>
      <c r="E93" s="11">
        <v>0.727185201229686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0.52139634226735998</v>
      </c>
      <c r="D94" s="11">
        <v>0.40509326899209303</v>
      </c>
      <c r="E94" s="11">
        <v>0.63542520061527497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0.36495447551585197</v>
      </c>
      <c r="D95" s="11">
        <v>0.25662232369896198</v>
      </c>
      <c r="E95" s="11">
        <v>0.48893946648379299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0.60803582728722605</v>
      </c>
      <c r="D96" s="11">
        <v>0.552758879218754</v>
      </c>
      <c r="E96" s="11">
        <v>0.660674782743778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0.39629053338910097</v>
      </c>
      <c r="D97" s="11">
        <v>0.30314435373095999</v>
      </c>
      <c r="E97" s="11">
        <v>0.49761958463439498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0.48529432303891401</v>
      </c>
      <c r="D98" s="11">
        <v>0.40538181928560602</v>
      </c>
      <c r="E98" s="11">
        <v>0.56596590435731997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0.357765698608695</v>
      </c>
      <c r="D99" s="11">
        <v>0.27848879641409902</v>
      </c>
      <c r="E99" s="11">
        <v>0.44567041957186698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0.49152729289404501</v>
      </c>
      <c r="D100" s="11">
        <v>0.40804069559546002</v>
      </c>
      <c r="E100" s="11">
        <v>0.57548915507770104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0.436747860982656</v>
      </c>
      <c r="D101" s="27">
        <v>0.41258139708575398</v>
      </c>
      <c r="E101" s="27">
        <v>0.461218433558991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0.22789978288987001</v>
      </c>
      <c r="D102" s="11">
        <v>0.178393540616437</v>
      </c>
      <c r="E102" s="11">
        <v>0.28635624708496998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0.46283712082439299</v>
      </c>
      <c r="D103" s="11">
        <v>0.38063082989663199</v>
      </c>
      <c r="E103" s="11">
        <v>0.54711461070843803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0.47704689333476702</v>
      </c>
      <c r="D104" s="11">
        <v>0.42041220144133801</v>
      </c>
      <c r="E104" s="11">
        <v>0.53427801935391706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0.42161777876260598</v>
      </c>
      <c r="D105" s="11">
        <v>0.36690523164044497</v>
      </c>
      <c r="E105" s="11">
        <v>0.478324843199679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0.54081145588046597</v>
      </c>
      <c r="D106" s="11">
        <v>0.46073916894978301</v>
      </c>
      <c r="E106" s="11">
        <v>0.61883041844992404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0.36813607113098401</v>
      </c>
      <c r="D107" s="11">
        <v>0.29470995675362599</v>
      </c>
      <c r="E107" s="11">
        <v>0.44822984435101398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0.41707264867807797</v>
      </c>
      <c r="D108" s="11">
        <v>0.335608692808398</v>
      </c>
      <c r="E108" s="11">
        <v>0.503330233750927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0.42714409324055602</v>
      </c>
      <c r="D109" s="11">
        <v>0.32457890644512699</v>
      </c>
      <c r="E109" s="11">
        <v>0.53638110672420902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0.432052525936924</v>
      </c>
      <c r="D110" s="11">
        <v>0.38315049183573002</v>
      </c>
      <c r="E110" s="11">
        <v>0.48231580515353201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0.436685595222082</v>
      </c>
      <c r="D111" s="27">
        <v>0.39893424167449898</v>
      </c>
      <c r="E111" s="27">
        <v>0.47518511946085001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0.31627883237171101</v>
      </c>
      <c r="D112" s="11">
        <v>0.24510235756833601</v>
      </c>
      <c r="E112" s="11">
        <v>0.39724784757425602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0.48171942253186301</v>
      </c>
      <c r="D113" s="11">
        <v>0.42246665845981901</v>
      </c>
      <c r="E113" s="11">
        <v>0.54149082284409999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0.47743570772978799</v>
      </c>
      <c r="D114" s="11">
        <v>0.38794240334060998</v>
      </c>
      <c r="E114" s="11">
        <v>0.56840154826968203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0.24195809417147601</v>
      </c>
      <c r="D115" s="11">
        <v>0.124295598597452</v>
      </c>
      <c r="E115" s="11">
        <v>0.417855689610592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0.42815034711897498</v>
      </c>
      <c r="D116" s="11">
        <v>0.32576573689369098</v>
      </c>
      <c r="E116" s="11">
        <v>0.53708071880021502</v>
      </c>
      <c r="F116" s="15" t="s">
        <v>94</v>
      </c>
    </row>
    <row r="117" spans="1:6" x14ac:dyDescent="0.25">
      <c r="A117" s="12" t="s">
        <v>201</v>
      </c>
      <c r="B117" t="s">
        <v>207</v>
      </c>
      <c r="C117" s="8">
        <v>0.201693950920907</v>
      </c>
      <c r="D117" s="11">
        <v>0.14469030101007599</v>
      </c>
      <c r="E117" s="11">
        <v>0.273961957354243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0.37525126332663999</v>
      </c>
      <c r="D118" s="11">
        <v>0.29181324798106201</v>
      </c>
      <c r="E118" s="11">
        <v>0.46682042560014098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0.33218030874758803</v>
      </c>
      <c r="D119" s="11">
        <v>0.247682471235004</v>
      </c>
      <c r="E119" s="11">
        <v>0.42906433134661998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0.52830481709614696</v>
      </c>
      <c r="D120" s="27">
        <v>0.50513686096282095</v>
      </c>
      <c r="E120" s="27">
        <v>0.55135147901395498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0.56356518520963705</v>
      </c>
      <c r="D121" s="11">
        <v>0.46679818477259999</v>
      </c>
      <c r="E121" s="11">
        <v>0.65572278758145297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0.60154426697697205</v>
      </c>
      <c r="D122" s="11">
        <v>0.54391360482200801</v>
      </c>
      <c r="E122" s="11">
        <v>0.65649181198051199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0.53157736292719404</v>
      </c>
      <c r="D123" s="11">
        <v>0.46912917696446399</v>
      </c>
      <c r="E123" s="11">
        <v>0.593051868611291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0.59657637236484096</v>
      </c>
      <c r="D124" s="11">
        <v>0.50664909582667195</v>
      </c>
      <c r="E124" s="11">
        <v>0.68045034914477298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0.30735211810090701</v>
      </c>
      <c r="D125" s="11">
        <v>0.239914282240693</v>
      </c>
      <c r="E125" s="11">
        <v>0.38416524068130697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0.41726398459907998</v>
      </c>
      <c r="D126" s="11">
        <v>0.349794155845291</v>
      </c>
      <c r="E126" s="11">
        <v>0.48798075013001502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0.34420575116584701</v>
      </c>
      <c r="D127" s="11">
        <v>0.27732700408438099</v>
      </c>
      <c r="E127" s="11">
        <v>0.41788651917050901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0.50908655443059303</v>
      </c>
      <c r="D128" s="11">
        <v>0.44584443242551802</v>
      </c>
      <c r="E128" s="11">
        <v>0.57203917354056699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0.534825661707237</v>
      </c>
      <c r="D129" s="11">
        <v>0.45601563928412697</v>
      </c>
      <c r="E129" s="11">
        <v>0.611934363265765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0.57713445606508096</v>
      </c>
      <c r="D130" s="11">
        <v>0.510440050070192</v>
      </c>
      <c r="E130" s="11">
        <v>0.64113084916677898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0.41696475973737201</v>
      </c>
      <c r="D131" s="11">
        <v>0.356981420782502</v>
      </c>
      <c r="E131" s="11">
        <v>0.47951098922070901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0.47168697736061699</v>
      </c>
      <c r="D132" s="27">
        <v>0.44223103863404101</v>
      </c>
      <c r="E132" s="27">
        <v>0.50134140370740798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0.40361036372562697</v>
      </c>
      <c r="D133" s="11">
        <v>0.323473199844864</v>
      </c>
      <c r="E133" s="11">
        <v>0.489243489395155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0.29574796551199101</v>
      </c>
      <c r="D134" s="11">
        <v>0.208167903183585</v>
      </c>
      <c r="E134" s="11">
        <v>0.40149183887388901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0.321624798923132</v>
      </c>
      <c r="D135" s="11">
        <v>0.241531007199901</v>
      </c>
      <c r="E135" s="11">
        <v>0.41378849144846402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0.33390062056429898</v>
      </c>
      <c r="D136" s="11">
        <v>0.20784540059859599</v>
      </c>
      <c r="E136" s="11">
        <v>0.48919445578616999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0.37068102262616798</v>
      </c>
      <c r="D137" s="11">
        <v>0.278522715895829</v>
      </c>
      <c r="E137" s="11">
        <v>0.47332749645715899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0.47892810804455799</v>
      </c>
      <c r="D138" s="11">
        <v>0.39177987857921698</v>
      </c>
      <c r="E138" s="11">
        <v>0.56737807008366903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0.42481645509037902</v>
      </c>
      <c r="D139" s="11">
        <v>0.31240545235206701</v>
      </c>
      <c r="E139" s="11">
        <v>0.54558146727951096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0.429401106186449</v>
      </c>
      <c r="D140" s="11">
        <v>0.350435287666923</v>
      </c>
      <c r="E140" s="11">
        <v>0.51213170028017696</v>
      </c>
      <c r="F140" s="15" t="s">
        <v>94</v>
      </c>
    </row>
    <row r="141" spans="1:6" x14ac:dyDescent="0.25">
      <c r="A141" s="12" t="s">
        <v>222</v>
      </c>
      <c r="B141" t="s">
        <v>231</v>
      </c>
      <c r="C141" s="8">
        <v>0.56556465569384895</v>
      </c>
      <c r="D141" s="11">
        <v>0.51318507192648699</v>
      </c>
      <c r="E141" s="11">
        <v>0.61651980494165803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0.29446972320516601</v>
      </c>
      <c r="D142" s="11">
        <v>0.22079484730190099</v>
      </c>
      <c r="E142" s="11">
        <v>0.380716867246778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0.34606212930770902</v>
      </c>
      <c r="D143" s="11">
        <v>0.22949973397276099</v>
      </c>
      <c r="E143" s="11">
        <v>0.48459239980473701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0.31175002274482699</v>
      </c>
      <c r="D144" s="11">
        <v>0.22975572801555599</v>
      </c>
      <c r="E144" s="11">
        <v>0.40752415470470998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0.390112057916984</v>
      </c>
      <c r="D145" s="27">
        <v>0.34647199184471</v>
      </c>
      <c r="E145" s="27">
        <v>0.43558520221755598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0.27678590830350602</v>
      </c>
      <c r="D146" s="11">
        <v>0.20547099052857401</v>
      </c>
      <c r="E146" s="11">
        <v>0.36158824895004998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0.19890574424410201</v>
      </c>
      <c r="D147" s="11">
        <v>0.12899491271496999</v>
      </c>
      <c r="E147" s="11">
        <v>0.29392014109471698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0.39224016755743102</v>
      </c>
      <c r="D148" s="11">
        <v>0.26172560047096</v>
      </c>
      <c r="E148" s="11">
        <v>0.54021494748979404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0.134787468906479</v>
      </c>
      <c r="D149" s="11">
        <v>8.3243666547796594E-2</v>
      </c>
      <c r="E149" s="11">
        <v>0.210904451346594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0.45363000496142297</v>
      </c>
      <c r="D150" s="11">
        <v>0.39241158039468699</v>
      </c>
      <c r="E150" s="11">
        <v>0.51628361043502302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0.44662415955904</v>
      </c>
      <c r="D151" s="27">
        <v>0.41112663745303801</v>
      </c>
      <c r="E151" s="27">
        <v>0.48267441893290403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0.378351583257932</v>
      </c>
      <c r="D152" s="11">
        <v>0.30552073187776602</v>
      </c>
      <c r="E152" s="11">
        <v>0.45711638102465801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0.36104632067716202</v>
      </c>
      <c r="D153" s="11">
        <v>0.28233737354421701</v>
      </c>
      <c r="E153" s="11">
        <v>0.44800006838656498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0.38596624614367903</v>
      </c>
      <c r="D154" s="11">
        <v>0.31717274386041999</v>
      </c>
      <c r="E154" s="11">
        <v>0.45963687037818102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0.41786246235149399</v>
      </c>
      <c r="D155" s="11">
        <v>0.353190157730985</v>
      </c>
      <c r="E155" s="11">
        <v>0.48548831333040099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0.49587816618616698</v>
      </c>
      <c r="D156" s="11">
        <v>0.43120521573435999</v>
      </c>
      <c r="E156" s="11">
        <v>0.5606893403473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0.51837875842319203</v>
      </c>
      <c r="D157" s="11">
        <v>0.400837411263328</v>
      </c>
      <c r="E157" s="11">
        <v>0.63392059699960701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0.20463623078536999</v>
      </c>
      <c r="D158" s="11">
        <v>0.15091834923080999</v>
      </c>
      <c r="E158" s="11">
        <v>0.27136365849080601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0.26542533138635199</v>
      </c>
      <c r="D159" s="27">
        <v>0.22516871742554201</v>
      </c>
      <c r="E159" s="27">
        <v>0.30999966998420903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0.218091331202316</v>
      </c>
      <c r="D160" s="11">
        <v>0.16262598065903</v>
      </c>
      <c r="E160" s="11">
        <v>0.286012452414315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0.28045597304643699</v>
      </c>
      <c r="D161" s="11">
        <v>0.22888992813458001</v>
      </c>
      <c r="E161" s="11">
        <v>0.338538933993354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0.25572056197022802</v>
      </c>
      <c r="D162" s="27">
        <v>0.214508151989284</v>
      </c>
      <c r="E162" s="27">
        <v>0.30180861132400399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0.18428509350371899</v>
      </c>
      <c r="D163" s="11">
        <v>0.120185303868036</v>
      </c>
      <c r="E163" s="11">
        <v>0.27200270771152002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0.26749935185046197</v>
      </c>
      <c r="D164" s="10">
        <v>0.22050902846467499</v>
      </c>
      <c r="E164" s="10">
        <v>0.32038747472061202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89</v>
      </c>
    </row>
    <row r="3" spans="1:6" x14ac:dyDescent="0.25">
      <c r="A3" s="1" t="s">
        <v>339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0.19377089032613701</v>
      </c>
      <c r="D12" s="23">
        <v>0.18822631633645201</v>
      </c>
      <c r="E12" s="23">
        <v>0.19943866415842201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0.37375769152576999</v>
      </c>
      <c r="D13" s="27">
        <v>0.33709010660347699</v>
      </c>
      <c r="E13" s="27">
        <v>0.41193533506051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0.37395818144228099</v>
      </c>
      <c r="D14" s="11">
        <v>0.337325392249264</v>
      </c>
      <c r="E14" s="11">
        <v>0.41209527549125302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0.26877083568872401</v>
      </c>
      <c r="D15" s="27">
        <v>0.23538225268942001</v>
      </c>
      <c r="E15" s="27">
        <v>0.305006295847773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0.31994967312762401</v>
      </c>
      <c r="D16" s="11">
        <v>0.275308232403849</v>
      </c>
      <c r="E16" s="11">
        <v>0.36815243651872898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0.24073705232770601</v>
      </c>
      <c r="D17" s="11">
        <v>0.195265070719637</v>
      </c>
      <c r="E17" s="11">
        <v>0.29294350284478099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0.31237049745317003</v>
      </c>
      <c r="D18" s="11">
        <v>0.182719691904143</v>
      </c>
      <c r="E18" s="11">
        <v>0.47998781697065002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0.228132376312424</v>
      </c>
      <c r="D19" s="27">
        <v>0.20070640161794201</v>
      </c>
      <c r="E19" s="27">
        <v>0.25809588887719298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0.19329528263652801</v>
      </c>
      <c r="D20" s="11">
        <v>0.15988348203149999</v>
      </c>
      <c r="E20" s="11">
        <v>0.23176314719890501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0.33155862004140602</v>
      </c>
      <c r="D21" s="11">
        <v>0.27766150613184298</v>
      </c>
      <c r="E21" s="11">
        <v>0.39026532742082398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9.2450318806751794E-2</v>
      </c>
      <c r="D22" s="11">
        <v>5.9438466989813303E-2</v>
      </c>
      <c r="E22" s="11">
        <v>0.14104732635896999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0.208749489786097</v>
      </c>
      <c r="D23" s="27">
        <v>0.17155429438431999</v>
      </c>
      <c r="E23" s="27">
        <v>0.25156030365475301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8.1597494965516507E-2</v>
      </c>
      <c r="D24" s="11">
        <v>4.69322810913297E-2</v>
      </c>
      <c r="E24" s="11">
        <v>0.13815560016759701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0.18452133857078001</v>
      </c>
      <c r="D25" s="11">
        <v>0.14265753866722</v>
      </c>
      <c r="E25" s="11">
        <v>0.23529865758912999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0.33990046167289001</v>
      </c>
      <c r="D26" s="11">
        <v>0.249139000389166</v>
      </c>
      <c r="E26" s="11">
        <v>0.44416729509202002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0.23375692725310501</v>
      </c>
      <c r="D27" s="27">
        <v>0.204178016855697</v>
      </c>
      <c r="E27" s="27">
        <v>0.26618761483220699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0.40105421989912599</v>
      </c>
      <c r="D28" s="11">
        <v>0.33396331384429001</v>
      </c>
      <c r="E28" s="11">
        <v>0.47207028189926797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0.14333487226136199</v>
      </c>
      <c r="D29" s="11">
        <v>9.4391068956037494E-2</v>
      </c>
      <c r="E29" s="11">
        <v>0.21172382970480999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0.13018981804141799</v>
      </c>
      <c r="D30" s="11">
        <v>9.7263982899929505E-2</v>
      </c>
      <c r="E30" s="11">
        <v>0.17213635332999899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0.12690829836248299</v>
      </c>
      <c r="D31" s="11">
        <v>9.1049406810059297E-2</v>
      </c>
      <c r="E31" s="11">
        <v>0.17418350686280501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0.132375230345812</v>
      </c>
      <c r="D32" s="11">
        <v>8.4143627010217603E-2</v>
      </c>
      <c r="E32" s="11">
        <v>0.20215119605047199</v>
      </c>
      <c r="F32" s="15" t="s">
        <v>112</v>
      </c>
    </row>
    <row r="33" spans="1:6" x14ac:dyDescent="0.25">
      <c r="A33" s="28" t="s">
        <v>125</v>
      </c>
      <c r="B33" s="30" t="s">
        <v>106</v>
      </c>
      <c r="C33" s="26">
        <v>0.21698233938681699</v>
      </c>
      <c r="D33" s="27">
        <v>0.20109446992862501</v>
      </c>
      <c r="E33" s="27">
        <v>0.23375817715789099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0.196400936808934</v>
      </c>
      <c r="D34" s="11">
        <v>0.139882109138252</v>
      </c>
      <c r="E34" s="11">
        <v>0.268623985922535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0.16796706045989501</v>
      </c>
      <c r="D35" s="11">
        <v>0.113531272872954</v>
      </c>
      <c r="E35" s="11">
        <v>0.24139607363826401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0.161377760568954</v>
      </c>
      <c r="D36" s="11">
        <v>0.122334444599561</v>
      </c>
      <c r="E36" s="11">
        <v>0.209901734255277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7.5679324864329905E-2</v>
      </c>
      <c r="D37" s="11">
        <v>4.6289670549213201E-2</v>
      </c>
      <c r="E37" s="11">
        <v>0.121354343793958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0.175634048248059</v>
      </c>
      <c r="D38" s="11">
        <v>0.12973688096487301</v>
      </c>
      <c r="E38" s="11">
        <v>0.233413357132253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0.22538729407872099</v>
      </c>
      <c r="D39" s="11">
        <v>0.17151517233103999</v>
      </c>
      <c r="E39" s="11">
        <v>0.29025228377742801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0.173000424360649</v>
      </c>
      <c r="D40" s="11">
        <v>0.135750443036352</v>
      </c>
      <c r="E40" s="11">
        <v>0.217894792451025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0.13447931333658</v>
      </c>
      <c r="D41" s="11">
        <v>9.5352744794271499E-2</v>
      </c>
      <c r="E41" s="11">
        <v>0.18635361823521199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0.244134824754448</v>
      </c>
      <c r="D42" s="11">
        <v>0.190879454682955</v>
      </c>
      <c r="E42" s="11">
        <v>0.30661787999760198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0.24504048289014499</v>
      </c>
      <c r="D43" s="11">
        <v>0.209124343282519</v>
      </c>
      <c r="E43" s="11">
        <v>0.284902954240697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0.382389445232794</v>
      </c>
      <c r="D44" s="11">
        <v>0.32694461092204302</v>
      </c>
      <c r="E44" s="11">
        <v>0.44107505072577402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0.20536955552231301</v>
      </c>
      <c r="D45" s="11">
        <v>0.16878460685819099</v>
      </c>
      <c r="E45" s="11">
        <v>0.247523058705898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0.168675816988447</v>
      </c>
      <c r="D46" s="27">
        <v>0.15962434753470001</v>
      </c>
      <c r="E46" s="27">
        <v>0.17813175386654601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0.236066462983889</v>
      </c>
      <c r="D47" s="11">
        <v>0.163596962196671</v>
      </c>
      <c r="E47" s="11">
        <v>0.32804731815295202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9.2048976016457201E-2</v>
      </c>
      <c r="D48" s="11">
        <v>5.8900902150515501E-2</v>
      </c>
      <c r="E48" s="11">
        <v>0.14105593704548999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0.21946739302733101</v>
      </c>
      <c r="D49" s="11">
        <v>0.15528500600846001</v>
      </c>
      <c r="E49" s="11">
        <v>0.30073325917230698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0.148557037908919</v>
      </c>
      <c r="D50" s="11">
        <v>0.10512755371676299</v>
      </c>
      <c r="E50" s="11">
        <v>0.205801668160456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0.16641652356443701</v>
      </c>
      <c r="D51" s="11">
        <v>0.125199352527393</v>
      </c>
      <c r="E51" s="11">
        <v>0.217824182882594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0.238928803514079</v>
      </c>
      <c r="D52" s="11">
        <v>0.177673596483718</v>
      </c>
      <c r="E52" s="11">
        <v>0.31325761574384098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0.13735267811073101</v>
      </c>
      <c r="D53" s="11">
        <v>8.8191476256792703E-2</v>
      </c>
      <c r="E53" s="11">
        <v>0.207676470906559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0.25214061003946597</v>
      </c>
      <c r="D54" s="11">
        <v>0.180558777654175</v>
      </c>
      <c r="E54" s="11">
        <v>0.34031521478136301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0.14539148120759099</v>
      </c>
      <c r="D55" s="11">
        <v>8.4798214722262094E-2</v>
      </c>
      <c r="E55" s="11">
        <v>0.23802156940365299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0.193013654764284</v>
      </c>
      <c r="D56" s="11">
        <v>0.134481388172185</v>
      </c>
      <c r="E56" s="11">
        <v>0.26910099094245699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0.19324934294731899</v>
      </c>
      <c r="D57" s="11">
        <v>0.149314000344207</v>
      </c>
      <c r="E57" s="11">
        <v>0.246368506004464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0.127267609028171</v>
      </c>
      <c r="D58" s="11">
        <v>9.5537576211224801E-2</v>
      </c>
      <c r="E58" s="11">
        <v>0.16758327958008601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0.10639627236973399</v>
      </c>
      <c r="D59" s="11">
        <v>5.8008020243901101E-2</v>
      </c>
      <c r="E59" s="11">
        <v>0.18712990234493501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0.26505856190058003</v>
      </c>
      <c r="D60" s="11">
        <v>0.19823488515083501</v>
      </c>
      <c r="E60" s="11">
        <v>0.34472296956562398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0.149539720095093</v>
      </c>
      <c r="D61" s="11">
        <v>0.110271015961537</v>
      </c>
      <c r="E61" s="11">
        <v>0.199654435100902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0.13744596435960299</v>
      </c>
      <c r="D62" s="11">
        <v>9.8804683904437002E-2</v>
      </c>
      <c r="E62" s="11">
        <v>0.18804602855004099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0.22153288647390601</v>
      </c>
      <c r="D63" s="11">
        <v>0.14946950550223301</v>
      </c>
      <c r="E63" s="11">
        <v>0.31545388135396601</v>
      </c>
      <c r="F63" s="15" t="s">
        <v>112</v>
      </c>
    </row>
    <row r="64" spans="1:6" x14ac:dyDescent="0.25">
      <c r="A64" s="12" t="s">
        <v>137</v>
      </c>
      <c r="B64" t="s">
        <v>155</v>
      </c>
      <c r="C64" s="8">
        <v>0.234651685466226</v>
      </c>
      <c r="D64" s="11">
        <v>0.17422838547698599</v>
      </c>
      <c r="E64" s="11">
        <v>0.30820886502629502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0.18275822028185601</v>
      </c>
      <c r="D65" s="11">
        <v>0.120882057645724</v>
      </c>
      <c r="E65" s="11">
        <v>0.26669850848797899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0.13319332981000701</v>
      </c>
      <c r="D66" s="11">
        <v>9.1642939279857602E-2</v>
      </c>
      <c r="E66" s="11">
        <v>0.18964923538838399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0.13710378792122399</v>
      </c>
      <c r="D67" s="11">
        <v>9.9257529633492894E-2</v>
      </c>
      <c r="E67" s="11">
        <v>0.186394410276987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0.121710402383537</v>
      </c>
      <c r="D68" s="11">
        <v>8.3836771237194394E-2</v>
      </c>
      <c r="E68" s="11">
        <v>0.17345431033731601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6.1653365978774501E-2</v>
      </c>
      <c r="D69" s="11">
        <v>3.60219707638769E-2</v>
      </c>
      <c r="E69" s="11">
        <v>0.103563384844419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0.24883989034110399</v>
      </c>
      <c r="D70" s="11">
        <v>0.19556722340716401</v>
      </c>
      <c r="E70" s="11">
        <v>0.31101356354118198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0.19071192140495899</v>
      </c>
      <c r="D71" s="11">
        <v>0.138747281890712</v>
      </c>
      <c r="E71" s="11">
        <v>0.25634595266941501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0.16361907009670401</v>
      </c>
      <c r="D72" s="11">
        <v>0.119309475648575</v>
      </c>
      <c r="E72" s="11">
        <v>0.220268764113043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0.18529049695581301</v>
      </c>
      <c r="D73" s="11">
        <v>0.12260778514755701</v>
      </c>
      <c r="E73" s="11">
        <v>0.27015231444687499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0.12555583166688</v>
      </c>
      <c r="D74" s="11">
        <v>9.6073183899143405E-2</v>
      </c>
      <c r="E74" s="11">
        <v>0.16245993803693001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0.17325997804045701</v>
      </c>
      <c r="D75" s="11">
        <v>0.122455801472706</v>
      </c>
      <c r="E75" s="11">
        <v>0.23939178037029901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0.30405039928474797</v>
      </c>
      <c r="D76" s="11">
        <v>0.25341685749757498</v>
      </c>
      <c r="E76" s="11">
        <v>0.35992346487924998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0.16195687510673801</v>
      </c>
      <c r="D77" s="11">
        <v>0.113447566371761</v>
      </c>
      <c r="E77" s="11">
        <v>0.22592259795893499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0.16473259623342901</v>
      </c>
      <c r="D78" s="11">
        <v>0.12684801560766501</v>
      </c>
      <c r="E78" s="11">
        <v>0.211195080459013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9.4312976117855704E-2</v>
      </c>
      <c r="D79" s="11">
        <v>6.3057198630780797E-2</v>
      </c>
      <c r="E79" s="11">
        <v>0.13876685608974801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0.17404214830298501</v>
      </c>
      <c r="D80" s="11">
        <v>0.12447243292466199</v>
      </c>
      <c r="E80" s="11">
        <v>0.237986537111604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0.177445326122669</v>
      </c>
      <c r="D81" s="11">
        <v>0.134320676110633</v>
      </c>
      <c r="E81" s="11">
        <v>0.23072529435207301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0.17753357786294399</v>
      </c>
      <c r="D82" s="11">
        <v>0.114098752970483</v>
      </c>
      <c r="E82" s="11">
        <v>0.265660040439194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0.10474628119960699</v>
      </c>
      <c r="D83" s="11">
        <v>7.5086715133987805E-2</v>
      </c>
      <c r="E83" s="11">
        <v>0.14429376556489501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0.28121152739221</v>
      </c>
      <c r="D84" s="11">
        <v>0.22365940904496301</v>
      </c>
      <c r="E84" s="11">
        <v>0.34695453578973501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9.6553062616045696E-2</v>
      </c>
      <c r="D85" s="11">
        <v>7.6115661518013994E-2</v>
      </c>
      <c r="E85" s="11">
        <v>0.121754819704749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9.9784996251170099E-2</v>
      </c>
      <c r="D86" s="11">
        <v>6.4431599144920304E-2</v>
      </c>
      <c r="E86" s="11">
        <v>0.15139756933780499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0.24594393356906499</v>
      </c>
      <c r="D87" s="11">
        <v>0.17141602761978</v>
      </c>
      <c r="E87" s="11">
        <v>0.33959454566015501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0.10423968329767</v>
      </c>
      <c r="D88" s="11">
        <v>7.1047624504073398E-2</v>
      </c>
      <c r="E88" s="11">
        <v>0.150427389688465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0.22706059134923701</v>
      </c>
      <c r="D89" s="27">
        <v>0.204384469895736</v>
      </c>
      <c r="E89" s="27">
        <v>0.25145743791178699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0.184657908567437</v>
      </c>
      <c r="D90" s="11">
        <v>0.12060813588196199</v>
      </c>
      <c r="E90" s="11">
        <v>0.27219355337050299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0.131007544691955</v>
      </c>
      <c r="D91" s="11">
        <v>6.9934191686871802E-2</v>
      </c>
      <c r="E91" s="11">
        <v>0.23210584777677501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0.25277273230688702</v>
      </c>
      <c r="D92" s="11">
        <v>0.193207536385294</v>
      </c>
      <c r="E92" s="11">
        <v>0.32334194600278698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0.32351753061711003</v>
      </c>
      <c r="D93" s="11">
        <v>0.26798971636339802</v>
      </c>
      <c r="E93" s="11">
        <v>0.38450725363800498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0.16582315717544399</v>
      </c>
      <c r="D94" s="11">
        <v>9.4186431815870303E-2</v>
      </c>
      <c r="E94" s="11">
        <v>0.27538114813685199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0.10958494712849801</v>
      </c>
      <c r="D95" s="11">
        <v>6.5514389952314706E-2</v>
      </c>
      <c r="E95" s="11">
        <v>0.177664875436328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0.226864335454489</v>
      </c>
      <c r="D96" s="11">
        <v>0.18550190778883599</v>
      </c>
      <c r="E96" s="11">
        <v>0.27434310816033097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0.21406538716356099</v>
      </c>
      <c r="D97" s="11">
        <v>0.164202814563356</v>
      </c>
      <c r="E97" s="11">
        <v>0.27410372846882902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0.17260601853305199</v>
      </c>
      <c r="D98" s="11">
        <v>0.126256856162269</v>
      </c>
      <c r="E98" s="11">
        <v>0.23146265909642599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0.327349942946772</v>
      </c>
      <c r="D99" s="11">
        <v>0.239535258107472</v>
      </c>
      <c r="E99" s="11">
        <v>0.42918875117904198</v>
      </c>
      <c r="F99" s="15" t="s">
        <v>94</v>
      </c>
    </row>
    <row r="100" spans="1:6" x14ac:dyDescent="0.25">
      <c r="A100" s="12" t="s">
        <v>180</v>
      </c>
      <c r="B100" t="s">
        <v>191</v>
      </c>
      <c r="C100" s="8">
        <v>0.26978062250085999</v>
      </c>
      <c r="D100" s="11">
        <v>0.196437840352187</v>
      </c>
      <c r="E100" s="11">
        <v>0.35829701178409401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0.19233068059515401</v>
      </c>
      <c r="D101" s="27">
        <v>0.174221838864909</v>
      </c>
      <c r="E101" s="27">
        <v>0.211838918729467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4.0848777361467602E-2</v>
      </c>
      <c r="D102" s="11">
        <v>2.5487821802945201E-2</v>
      </c>
      <c r="E102" s="11">
        <v>6.4851368680365507E-2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0.17077844517624699</v>
      </c>
      <c r="D103" s="11">
        <v>0.114925943904902</v>
      </c>
      <c r="E103" s="11">
        <v>0.24622331611602699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0.19517079694008499</v>
      </c>
      <c r="D104" s="11">
        <v>0.16354139815646501</v>
      </c>
      <c r="E104" s="11">
        <v>0.23122640292657001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0.168521182064894</v>
      </c>
      <c r="D105" s="11">
        <v>0.127462672257667</v>
      </c>
      <c r="E105" s="11">
        <v>0.219478695995492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0.18693068761464501</v>
      </c>
      <c r="D106" s="11">
        <v>0.13262950577631</v>
      </c>
      <c r="E106" s="11">
        <v>0.25687965619626602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0.23420704220673799</v>
      </c>
      <c r="D107" s="11">
        <v>0.17214897504156901</v>
      </c>
      <c r="E107" s="11">
        <v>0.31025238034576902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0.13515284856250701</v>
      </c>
      <c r="D108" s="11">
        <v>9.4395314694303095E-2</v>
      </c>
      <c r="E108" s="11">
        <v>0.189819808645391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0.272225072210178</v>
      </c>
      <c r="D109" s="11">
        <v>0.19117207942210801</v>
      </c>
      <c r="E109" s="11">
        <v>0.371844251911158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0.21368296924730501</v>
      </c>
      <c r="D110" s="11">
        <v>0.17663596040179</v>
      </c>
      <c r="E110" s="11">
        <v>0.25608342160232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0.185345157655466</v>
      </c>
      <c r="D111" s="27">
        <v>0.15800240030705601</v>
      </c>
      <c r="E111" s="27">
        <v>0.21620465886873999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6.4347272385010604E-2</v>
      </c>
      <c r="D112" s="11">
        <v>3.3409430615588397E-2</v>
      </c>
      <c r="E112" s="11">
        <v>0.120366625906181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0.24165352297237799</v>
      </c>
      <c r="D113" s="11">
        <v>0.19672200527345601</v>
      </c>
      <c r="E113" s="11">
        <v>0.29310286495398802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0.13215167421280599</v>
      </c>
      <c r="D114" s="11">
        <v>9.4592331998476303E-2</v>
      </c>
      <c r="E114" s="11">
        <v>0.181632749237295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0.159308246087039</v>
      </c>
      <c r="D115" s="11">
        <v>6.3565443295210397E-2</v>
      </c>
      <c r="E115" s="11">
        <v>0.34597964785575402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9.5411399819224404E-2</v>
      </c>
      <c r="D116" s="11">
        <v>5.0364050578891803E-2</v>
      </c>
      <c r="E116" s="11">
        <v>0.17339376829121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8.09903795314907E-2</v>
      </c>
      <c r="D117" s="11">
        <v>5.0113065595339797E-2</v>
      </c>
      <c r="E117" s="11">
        <v>0.12832268541703501</v>
      </c>
      <c r="F117" s="15" t="s">
        <v>94</v>
      </c>
    </row>
    <row r="118" spans="1:6" x14ac:dyDescent="0.25">
      <c r="A118" s="12" t="s">
        <v>201</v>
      </c>
      <c r="B118" t="s">
        <v>208</v>
      </c>
      <c r="C118" s="8">
        <v>9.6930806048547799E-2</v>
      </c>
      <c r="D118" s="11">
        <v>6.7691174716054001E-2</v>
      </c>
      <c r="E118" s="11">
        <v>0.13694544364013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7.5442495085399894E-2</v>
      </c>
      <c r="D119" s="11">
        <v>4.4542747129578501E-2</v>
      </c>
      <c r="E119" s="11">
        <v>0.12497394473509001</v>
      </c>
      <c r="F119" s="15" t="s">
        <v>94</v>
      </c>
    </row>
    <row r="120" spans="1:6" x14ac:dyDescent="0.25">
      <c r="A120" s="28" t="s">
        <v>210</v>
      </c>
      <c r="B120" s="30" t="s">
        <v>106</v>
      </c>
      <c r="C120" s="26">
        <v>0.219102451153563</v>
      </c>
      <c r="D120" s="27">
        <v>0.201729850960949</v>
      </c>
      <c r="E120" s="27">
        <v>0.237525982719658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0.235938980300405</v>
      </c>
      <c r="D121" s="11">
        <v>0.17807701777423299</v>
      </c>
      <c r="E121" s="11">
        <v>0.30561120006171799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0.259116921614852</v>
      </c>
      <c r="D122" s="11">
        <v>0.212425956085214</v>
      </c>
      <c r="E122" s="11">
        <v>0.31200487190172699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0.21972475855927501</v>
      </c>
      <c r="D123" s="11">
        <v>0.16797704170014099</v>
      </c>
      <c r="E123" s="11">
        <v>0.28201074921476799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0.15159082886299399</v>
      </c>
      <c r="D124" s="11">
        <v>9.6006577225059994E-2</v>
      </c>
      <c r="E124" s="11">
        <v>0.231128374127373</v>
      </c>
      <c r="F124" s="15" t="s">
        <v>112</v>
      </c>
    </row>
    <row r="125" spans="1:6" x14ac:dyDescent="0.25">
      <c r="A125" s="12" t="s">
        <v>210</v>
      </c>
      <c r="B125" t="s">
        <v>215</v>
      </c>
      <c r="C125" s="8">
        <v>0.21615086799240399</v>
      </c>
      <c r="D125" s="11">
        <v>0.150521079577949</v>
      </c>
      <c r="E125" s="11">
        <v>0.30028104809442302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0.21815095613671701</v>
      </c>
      <c r="D126" s="11">
        <v>0.173350151483423</v>
      </c>
      <c r="E126" s="11">
        <v>0.27073807074288803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0.21563812423402701</v>
      </c>
      <c r="D127" s="11">
        <v>0.16865542423775201</v>
      </c>
      <c r="E127" s="11">
        <v>0.27143561442365199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0.20054736257099001</v>
      </c>
      <c r="D128" s="11">
        <v>0.155322742868613</v>
      </c>
      <c r="E128" s="11">
        <v>0.25496512614025701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0.27282027058378999</v>
      </c>
      <c r="D129" s="11">
        <v>0.22680817527889</v>
      </c>
      <c r="E129" s="11">
        <v>0.32425220010539002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0.13093330195900499</v>
      </c>
      <c r="D130" s="11">
        <v>9.4911689221392107E-2</v>
      </c>
      <c r="E130" s="11">
        <v>0.17793838576687501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0.25046206826592299</v>
      </c>
      <c r="D131" s="11">
        <v>0.19685049059055201</v>
      </c>
      <c r="E131" s="11">
        <v>0.312984646111927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0.209619038206697</v>
      </c>
      <c r="D132" s="27">
        <v>0.18421267015272899</v>
      </c>
      <c r="E132" s="27">
        <v>0.237509256701223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0.18518782345953699</v>
      </c>
      <c r="D133" s="11">
        <v>0.12596971618042599</v>
      </c>
      <c r="E133" s="11">
        <v>0.26384077868742201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3.6523344382313097E-2</v>
      </c>
      <c r="D134" s="11">
        <v>1.7331604561940699E-2</v>
      </c>
      <c r="E134" s="11">
        <v>7.53373301586025E-2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6.1926932207673202E-2</v>
      </c>
      <c r="D135" s="11">
        <v>3.5330977267135501E-2</v>
      </c>
      <c r="E135" s="11">
        <v>0.106336530256031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0.32864187914603399</v>
      </c>
      <c r="D136" s="11">
        <v>0.22842491133288501</v>
      </c>
      <c r="E136" s="11">
        <v>0.44733564452979602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0.10570465160963401</v>
      </c>
      <c r="D137" s="11">
        <v>6.2955561516557401E-2</v>
      </c>
      <c r="E137" s="11">
        <v>0.17214900450124301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0.184406450464453</v>
      </c>
      <c r="D138" s="11">
        <v>0.12325519381528199</v>
      </c>
      <c r="E138" s="11">
        <v>0.26666906169494198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0.13223299973910499</v>
      </c>
      <c r="D139" s="11">
        <v>6.6348767510225407E-2</v>
      </c>
      <c r="E139" s="11">
        <v>0.246282628029065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5.5156834938733697E-2</v>
      </c>
      <c r="D140" s="11">
        <v>2.8068771510048399E-2</v>
      </c>
      <c r="E140" s="11">
        <v>0.10554764892737099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0.282963222488268</v>
      </c>
      <c r="D141" s="11">
        <v>0.23805219094973001</v>
      </c>
      <c r="E141" s="11">
        <v>0.332648109182415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0.115846122397117</v>
      </c>
      <c r="D142" s="11">
        <v>6.3294648107460993E-2</v>
      </c>
      <c r="E142" s="11">
        <v>0.20259259512759001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8.8796937618787403E-2</v>
      </c>
      <c r="D143" s="11">
        <v>5.1954700059388299E-2</v>
      </c>
      <c r="E143" s="11">
        <v>0.14769474665732801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6.7666287443748002E-2</v>
      </c>
      <c r="D144" s="11">
        <v>3.3970901304907798E-2</v>
      </c>
      <c r="E144" s="11">
        <v>0.13027654784149301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0.222294653572115</v>
      </c>
      <c r="D145" s="27">
        <v>0.189007295309575</v>
      </c>
      <c r="E145" s="27">
        <v>0.25956812173991101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0.185363370981383</v>
      </c>
      <c r="D146" s="11">
        <v>0.13403183272409999</v>
      </c>
      <c r="E146" s="11">
        <v>0.25066338330601201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0.10910889669207</v>
      </c>
      <c r="D147" s="11">
        <v>7.3379418166868202E-2</v>
      </c>
      <c r="E147" s="11">
        <v>0.15924574500427899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0.26525622127431098</v>
      </c>
      <c r="D148" s="11">
        <v>0.190698253942855</v>
      </c>
      <c r="E148" s="11">
        <v>0.35613671263852897</v>
      </c>
      <c r="F148" s="15" t="s">
        <v>94</v>
      </c>
    </row>
    <row r="149" spans="1:6" x14ac:dyDescent="0.25">
      <c r="A149" s="12" t="s">
        <v>235</v>
      </c>
      <c r="B149" t="s">
        <v>239</v>
      </c>
      <c r="C149" s="8">
        <v>0.192117035657726</v>
      </c>
      <c r="D149" s="11">
        <v>0.12734835732130101</v>
      </c>
      <c r="E149" s="11">
        <v>0.279284242826145</v>
      </c>
      <c r="F149" s="15" t="s">
        <v>94</v>
      </c>
    </row>
    <row r="150" spans="1:6" x14ac:dyDescent="0.25">
      <c r="A150" s="12" t="s">
        <v>235</v>
      </c>
      <c r="B150" t="s">
        <v>240</v>
      </c>
      <c r="C150" s="8">
        <v>0.24151756382313999</v>
      </c>
      <c r="D150" s="11">
        <v>0.19474852266044301</v>
      </c>
      <c r="E150" s="11">
        <v>0.29539802928235098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0.186914095754148</v>
      </c>
      <c r="D151" s="27">
        <v>0.16296377888956601</v>
      </c>
      <c r="E151" s="27">
        <v>0.21348656684255701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0.36332383453427802</v>
      </c>
      <c r="D152" s="11">
        <v>0.294009674248772</v>
      </c>
      <c r="E152" s="11">
        <v>0.43882198171244702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0.169874086880449</v>
      </c>
      <c r="D153" s="11">
        <v>0.101738508565008</v>
      </c>
      <c r="E153" s="11">
        <v>0.26992868036099898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0.37193011760181999</v>
      </c>
      <c r="D154" s="11">
        <v>0.29103033941407802</v>
      </c>
      <c r="E154" s="11">
        <v>0.46070477749443201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5.5002313823799602E-2</v>
      </c>
      <c r="D155" s="11">
        <v>3.36104002708578E-2</v>
      </c>
      <c r="E155" s="11">
        <v>8.87589708114669E-2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0.225997726393036</v>
      </c>
      <c r="D156" s="11">
        <v>0.17842488670065801</v>
      </c>
      <c r="E156" s="11">
        <v>0.28190250018115098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0.19711058196102599</v>
      </c>
      <c r="D157" s="11">
        <v>0.144591216902238</v>
      </c>
      <c r="E157" s="11">
        <v>0.26284468781922499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0.178190195413373</v>
      </c>
      <c r="D158" s="11">
        <v>0.113842387931851</v>
      </c>
      <c r="E158" s="11">
        <v>0.26791338598336301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3.2075092591713802E-2</v>
      </c>
      <c r="D159" s="27">
        <v>2.1747590312529701E-2</v>
      </c>
      <c r="E159" s="27">
        <v>4.7070938917818501E-2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3.3939030214913797E-2</v>
      </c>
      <c r="D160" s="11">
        <v>1.9454538308022101E-2</v>
      </c>
      <c r="E160" s="11">
        <v>5.8563575865532499E-2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3.1679977854653499E-2</v>
      </c>
      <c r="D161" s="11">
        <v>1.9099777763084899E-2</v>
      </c>
      <c r="E161" s="11">
        <v>5.2106053773884699E-2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6.2908553616980806E-2</v>
      </c>
      <c r="D162" s="27">
        <v>4.9404065301427602E-2</v>
      </c>
      <c r="E162" s="27">
        <v>7.97945989427951E-2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7.1039566625243106E-2</v>
      </c>
      <c r="D163" s="11">
        <v>4.7725944018185702E-2</v>
      </c>
      <c r="E163" s="11">
        <v>0.10449200569251101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6.1010118293441301E-2</v>
      </c>
      <c r="D164" s="10">
        <v>4.6231892579701499E-2</v>
      </c>
      <c r="E164" s="10">
        <v>8.0115463792462704E-2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90</v>
      </c>
    </row>
    <row r="3" spans="1:6" x14ac:dyDescent="0.25">
      <c r="A3" s="1" t="s">
        <v>340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0.28525091015974802</v>
      </c>
      <c r="D12" s="23">
        <v>0.278294628346479</v>
      </c>
      <c r="E12" s="23">
        <v>0.29231064573314802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0.37413249957987998</v>
      </c>
      <c r="D13" s="27">
        <v>0.33428578545676702</v>
      </c>
      <c r="E13" s="27">
        <v>0.41576255844854298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0.37395567800101998</v>
      </c>
      <c r="D14" s="11">
        <v>0.33402464093841899</v>
      </c>
      <c r="E14" s="11">
        <v>0.41568077096808798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0.22641717656652599</v>
      </c>
      <c r="D15" s="27">
        <v>0.19396762704266299</v>
      </c>
      <c r="E15" s="27">
        <v>0.26252721651739602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0.22598783785877399</v>
      </c>
      <c r="D16" s="11">
        <v>0.17714313089313299</v>
      </c>
      <c r="E16" s="11">
        <v>0.28365796522817299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0.22501001723915301</v>
      </c>
      <c r="D17" s="11">
        <v>0.18390449905155501</v>
      </c>
      <c r="E17" s="11">
        <v>0.272238359107221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0.114886015918124</v>
      </c>
      <c r="D18" s="11">
        <v>6.7953312356064E-2</v>
      </c>
      <c r="E18" s="11">
        <v>0.18770531889789899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0.30107736434281301</v>
      </c>
      <c r="D19" s="27">
        <v>0.26463798012219197</v>
      </c>
      <c r="E19" s="27">
        <v>0.340212933463999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0.27818990245495601</v>
      </c>
      <c r="D20" s="11">
        <v>0.232435477190572</v>
      </c>
      <c r="E20" s="11">
        <v>0.32908942783908901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0.38078420082480502</v>
      </c>
      <c r="D21" s="11">
        <v>0.31384613867480399</v>
      </c>
      <c r="E21" s="11">
        <v>0.45258217234659798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0.10973757585226999</v>
      </c>
      <c r="D22" s="11">
        <v>6.8044509773353301E-2</v>
      </c>
      <c r="E22" s="11">
        <v>0.172255475636723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0.28917937996930099</v>
      </c>
      <c r="D23" s="27">
        <v>0.24462961588288901</v>
      </c>
      <c r="E23" s="27">
        <v>0.338209631582024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0.24894135782194701</v>
      </c>
      <c r="D24" s="11">
        <v>0.15415316020220399</v>
      </c>
      <c r="E24" s="11">
        <v>0.37609857546741798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0.29146796748625098</v>
      </c>
      <c r="D25" s="11">
        <v>0.23778914155532399</v>
      </c>
      <c r="E25" s="11">
        <v>0.35167346243944603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0.285103728173071</v>
      </c>
      <c r="D26" s="11">
        <v>0.210245781400072</v>
      </c>
      <c r="E26" s="11">
        <v>0.37399305838529201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0.28698677203251499</v>
      </c>
      <c r="D27" s="27">
        <v>0.25223466457108701</v>
      </c>
      <c r="E27" s="27">
        <v>0.32444942550981598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0.247225525241621</v>
      </c>
      <c r="D28" s="11">
        <v>0.18456373854415201</v>
      </c>
      <c r="E28" s="11">
        <v>0.32274157050436297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0.23586471214291499</v>
      </c>
      <c r="D29" s="11">
        <v>0.16937135975484599</v>
      </c>
      <c r="E29" s="11">
        <v>0.31845441077801301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0.30355046267397501</v>
      </c>
      <c r="D30" s="11">
        <v>0.24907246087484999</v>
      </c>
      <c r="E30" s="11">
        <v>0.364165552858083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8.2900800657029303E-2</v>
      </c>
      <c r="D31" s="11">
        <v>3.8915963497656303E-2</v>
      </c>
      <c r="E31" s="11">
        <v>0.16791390521071201</v>
      </c>
      <c r="F31" s="15" t="s">
        <v>112</v>
      </c>
    </row>
    <row r="32" spans="1:6" x14ac:dyDescent="0.25">
      <c r="A32" s="12" t="s">
        <v>120</v>
      </c>
      <c r="B32" t="s">
        <v>124</v>
      </c>
      <c r="C32" s="8">
        <v>0.38539059580002</v>
      </c>
      <c r="D32" s="11">
        <v>0.31536797326959398</v>
      </c>
      <c r="E32" s="11">
        <v>0.460503010289116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0.26116183298355</v>
      </c>
      <c r="D33" s="27">
        <v>0.243006029239069</v>
      </c>
      <c r="E33" s="27">
        <v>0.28017206908220299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0.184494369592238</v>
      </c>
      <c r="D34" s="11">
        <v>0.123724757206592</v>
      </c>
      <c r="E34" s="11">
        <v>0.26604975236580503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0.25492391010469501</v>
      </c>
      <c r="D35" s="11">
        <v>0.194566444059458</v>
      </c>
      <c r="E35" s="11">
        <v>0.32641700771744597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0.109173766008511</v>
      </c>
      <c r="D36" s="11">
        <v>5.8072828027800998E-2</v>
      </c>
      <c r="E36" s="11">
        <v>0.19588932308656001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0.284213096354408</v>
      </c>
      <c r="D37" s="11">
        <v>0.213750148574086</v>
      </c>
      <c r="E37" s="11">
        <v>0.36706016557370502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0.166073129132214</v>
      </c>
      <c r="D38" s="11">
        <v>0.112323290004952</v>
      </c>
      <c r="E38" s="11">
        <v>0.23862938521541399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0.49524714008524801</v>
      </c>
      <c r="D39" s="11">
        <v>0.40575002511212799</v>
      </c>
      <c r="E39" s="11">
        <v>0.58504987581596002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0.32257425000211898</v>
      </c>
      <c r="D40" s="11">
        <v>0.267101062553669</v>
      </c>
      <c r="E40" s="11">
        <v>0.38353929505725698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0.34171382134419598</v>
      </c>
      <c r="D41" s="11">
        <v>0.25132301774606602</v>
      </c>
      <c r="E41" s="11">
        <v>0.445279128296166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0.38298442990263099</v>
      </c>
      <c r="D42" s="11">
        <v>0.30693749933278103</v>
      </c>
      <c r="E42" s="11">
        <v>0.465225281984951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0.17857044394563801</v>
      </c>
      <c r="D43" s="11">
        <v>0.13969726494546</v>
      </c>
      <c r="E43" s="11">
        <v>0.225426328262125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0.53813620755839997</v>
      </c>
      <c r="D44" s="11">
        <v>0.47735755825339599</v>
      </c>
      <c r="E44" s="11">
        <v>0.597802003732953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0.147124606932931</v>
      </c>
      <c r="D45" s="11">
        <v>0.116004541329566</v>
      </c>
      <c r="E45" s="11">
        <v>0.18484742661326001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0.34969326334096101</v>
      </c>
      <c r="D46" s="27">
        <v>0.33724175991234601</v>
      </c>
      <c r="E46" s="27">
        <v>0.36235314598325102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0.36272647429718002</v>
      </c>
      <c r="D47" s="11">
        <v>0.28379152489141002</v>
      </c>
      <c r="E47" s="11">
        <v>0.44982730960039102</v>
      </c>
      <c r="F47" s="15" t="s">
        <v>94</v>
      </c>
    </row>
    <row r="48" spans="1:6" x14ac:dyDescent="0.25">
      <c r="A48" s="12" t="s">
        <v>137</v>
      </c>
      <c r="B48" t="s">
        <v>139</v>
      </c>
      <c r="C48" s="8">
        <v>0.56818563734538097</v>
      </c>
      <c r="D48" s="11">
        <v>0.48157345805632501</v>
      </c>
      <c r="E48" s="11">
        <v>0.650819733869066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0.46684950927514202</v>
      </c>
      <c r="D49" s="11">
        <v>0.37520997663592298</v>
      </c>
      <c r="E49" s="11">
        <v>0.56078197740686597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0.24704831127063601</v>
      </c>
      <c r="D50" s="11">
        <v>0.183773788099515</v>
      </c>
      <c r="E50" s="11">
        <v>0.323474825712527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0.294074181466141</v>
      </c>
      <c r="D51" s="11">
        <v>0.23563122043613599</v>
      </c>
      <c r="E51" s="11">
        <v>0.36018211551183899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0.43695527340479901</v>
      </c>
      <c r="D52" s="11">
        <v>0.33134389502067901</v>
      </c>
      <c r="E52" s="11">
        <v>0.548610133668191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0.39607093004161398</v>
      </c>
      <c r="D53" s="11">
        <v>0.30330131897017298</v>
      </c>
      <c r="E53" s="11">
        <v>0.49697487541867602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0.20409102344744801</v>
      </c>
      <c r="D54" s="11">
        <v>0.12645219470355401</v>
      </c>
      <c r="E54" s="11">
        <v>0.31235358262297402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0.164230027817898</v>
      </c>
      <c r="D55" s="11">
        <v>9.9638315577807404E-2</v>
      </c>
      <c r="E55" s="11">
        <v>0.25866458935463699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0.52500229899421702</v>
      </c>
      <c r="D56" s="11">
        <v>0.44076815308810502</v>
      </c>
      <c r="E56" s="11">
        <v>0.607837310797126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0.29368663810444601</v>
      </c>
      <c r="D57" s="11">
        <v>0.23252912423172201</v>
      </c>
      <c r="E57" s="11">
        <v>0.36331466362360798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0.69313823888776005</v>
      </c>
      <c r="D58" s="11">
        <v>0.59627057341373102</v>
      </c>
      <c r="E58" s="11">
        <v>0.77551432788246499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0.37855599474920398</v>
      </c>
      <c r="D59" s="11">
        <v>0.271790845467689</v>
      </c>
      <c r="E59" s="11">
        <v>0.49854797073303703</v>
      </c>
      <c r="F59" s="15" t="s">
        <v>94</v>
      </c>
    </row>
    <row r="60" spans="1:6" x14ac:dyDescent="0.25">
      <c r="A60" s="12" t="s">
        <v>137</v>
      </c>
      <c r="B60" t="s">
        <v>151</v>
      </c>
      <c r="C60" s="8">
        <v>0.26601321516630799</v>
      </c>
      <c r="D60" s="11">
        <v>0.20184148051012399</v>
      </c>
      <c r="E60" s="11">
        <v>0.34184895106081697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0.22213288573821799</v>
      </c>
      <c r="D61" s="11">
        <v>0.16641741513175501</v>
      </c>
      <c r="E61" s="11">
        <v>0.29001190301913998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0.25755397206887198</v>
      </c>
      <c r="D62" s="11">
        <v>0.20102790242462501</v>
      </c>
      <c r="E62" s="11">
        <v>0.32353805457708301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0.181906359231882</v>
      </c>
      <c r="D63" s="11">
        <v>0.12348408195039499</v>
      </c>
      <c r="E63" s="11">
        <v>0.25977719406197203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0.35094891730306998</v>
      </c>
      <c r="D64" s="11">
        <v>0.27404002222811302</v>
      </c>
      <c r="E64" s="11">
        <v>0.43646512000797699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0.638104547490431</v>
      </c>
      <c r="D65" s="11">
        <v>0.50101018335179104</v>
      </c>
      <c r="E65" s="11">
        <v>0.75588555057182305</v>
      </c>
      <c r="F65" s="15" t="s">
        <v>112</v>
      </c>
    </row>
    <row r="66" spans="1:6" x14ac:dyDescent="0.25">
      <c r="A66" s="12" t="s">
        <v>137</v>
      </c>
      <c r="B66" t="s">
        <v>157</v>
      </c>
      <c r="C66" s="8">
        <v>0.27926292281498799</v>
      </c>
      <c r="D66" s="11">
        <v>0.21220655495664101</v>
      </c>
      <c r="E66" s="11">
        <v>0.35788273356979999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0.48803491731815901</v>
      </c>
      <c r="D67" s="11">
        <v>0.42680847998426302</v>
      </c>
      <c r="E67" s="11">
        <v>0.54962250383519295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0.22343126829129001</v>
      </c>
      <c r="D68" s="11">
        <v>0.16041020046493701</v>
      </c>
      <c r="E68" s="11">
        <v>0.30229701310115598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0.51631691535967394</v>
      </c>
      <c r="D69" s="11">
        <v>0.44867767923341001</v>
      </c>
      <c r="E69" s="11">
        <v>0.58336354493431997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0.34114452582577698</v>
      </c>
      <c r="D70" s="11">
        <v>0.245767641056098</v>
      </c>
      <c r="E70" s="11">
        <v>0.45138358078799001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0.439088664773786</v>
      </c>
      <c r="D71" s="11">
        <v>0.35964127755761299</v>
      </c>
      <c r="E71" s="11">
        <v>0.52178581612888497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0.28269997196305702</v>
      </c>
      <c r="D72" s="11">
        <v>0.217327313247662</v>
      </c>
      <c r="E72" s="11">
        <v>0.35872413536071901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0.44367126941170498</v>
      </c>
      <c r="D73" s="11">
        <v>0.36096647294627299</v>
      </c>
      <c r="E73" s="11">
        <v>0.52962050694698304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8.2422719030533803E-2</v>
      </c>
      <c r="D74" s="11">
        <v>5.9420064257007903E-2</v>
      </c>
      <c r="E74" s="11">
        <v>0.113257896991379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0.71534671893989299</v>
      </c>
      <c r="D75" s="11">
        <v>0.63164047854153405</v>
      </c>
      <c r="E75" s="11">
        <v>0.78646206362226201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0.51452850132355499</v>
      </c>
      <c r="D76" s="11">
        <v>0.45390688211806801</v>
      </c>
      <c r="E76" s="11">
        <v>0.57472561743876704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0.40859144084502902</v>
      </c>
      <c r="D77" s="11">
        <v>0.32677403741865502</v>
      </c>
      <c r="E77" s="11">
        <v>0.49580745371339102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0.42545284797536997</v>
      </c>
      <c r="D78" s="11">
        <v>0.364099601046521</v>
      </c>
      <c r="E78" s="11">
        <v>0.489191284454429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0.15492461254957399</v>
      </c>
      <c r="D79" s="11">
        <v>0.113279992082169</v>
      </c>
      <c r="E79" s="11">
        <v>0.208282762661468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0.40850639659239302</v>
      </c>
      <c r="D80" s="11">
        <v>0.33705457510047399</v>
      </c>
      <c r="E80" s="11">
        <v>0.484045722390129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0.37111949003293199</v>
      </c>
      <c r="D81" s="11">
        <v>0.29456708331723103</v>
      </c>
      <c r="E81" s="11">
        <v>0.45474185124676098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0.36366882752707003</v>
      </c>
      <c r="D82" s="11">
        <v>0.26118303347583</v>
      </c>
      <c r="E82" s="11">
        <v>0.48022975627483999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0.15462044404462399</v>
      </c>
      <c r="D83" s="11">
        <v>0.117742621888242</v>
      </c>
      <c r="E83" s="11">
        <v>0.20042472745207601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0.67781805084895697</v>
      </c>
      <c r="D84" s="11">
        <v>0.60923441289205504</v>
      </c>
      <c r="E84" s="11">
        <v>0.73951121523680596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6.4227602027875905E-2</v>
      </c>
      <c r="D85" s="11">
        <v>4.8852204168932802E-2</v>
      </c>
      <c r="E85" s="11">
        <v>8.4014703381379702E-2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0.21233018435090401</v>
      </c>
      <c r="D86" s="11">
        <v>0.14816522182792399</v>
      </c>
      <c r="E86" s="11">
        <v>0.29467028334182599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0.14901213544381101</v>
      </c>
      <c r="D87" s="11">
        <v>9.1071272763325606E-2</v>
      </c>
      <c r="E87" s="11">
        <v>0.23431294049691501</v>
      </c>
      <c r="F87" s="15" t="s">
        <v>112</v>
      </c>
    </row>
    <row r="88" spans="1:6" x14ac:dyDescent="0.25">
      <c r="A88" s="12" t="s">
        <v>137</v>
      </c>
      <c r="B88" t="s">
        <v>179</v>
      </c>
      <c r="C88" s="8">
        <v>0.275535234234629</v>
      </c>
      <c r="D88" s="11">
        <v>0.212386322590258</v>
      </c>
      <c r="E88" s="11">
        <v>0.34913708355032602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0.269504173903658</v>
      </c>
      <c r="D89" s="27">
        <v>0.23851470592464599</v>
      </c>
      <c r="E89" s="27">
        <v>0.30291832133174801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6.1262614462396801E-2</v>
      </c>
      <c r="D90" s="11">
        <v>3.1443638162806001E-2</v>
      </c>
      <c r="E90" s="11">
        <v>0.11597384312128101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0.41306656372996597</v>
      </c>
      <c r="D91" s="11">
        <v>0.30437557711532398</v>
      </c>
      <c r="E91" s="11">
        <v>0.53094593783029498</v>
      </c>
      <c r="F91" s="15" t="s">
        <v>94</v>
      </c>
    </row>
    <row r="92" spans="1:6" x14ac:dyDescent="0.25">
      <c r="A92" s="12" t="s">
        <v>180</v>
      </c>
      <c r="B92" t="s">
        <v>183</v>
      </c>
      <c r="C92" s="8">
        <v>0.22592516439712701</v>
      </c>
      <c r="D92" s="11">
        <v>0.149927369888224</v>
      </c>
      <c r="E92" s="11">
        <v>0.32568676494766102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0.209717667143523</v>
      </c>
      <c r="D93" s="11">
        <v>0.16045113002375599</v>
      </c>
      <c r="E93" s="11">
        <v>0.26925987789286099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0.16192680691349901</v>
      </c>
      <c r="D94" s="11">
        <v>9.5305376708713502E-2</v>
      </c>
      <c r="E94" s="11">
        <v>0.26164988980606602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0.13465844877590899</v>
      </c>
      <c r="D95" s="11">
        <v>6.0312746862940303E-2</v>
      </c>
      <c r="E95" s="11">
        <v>0.27393239131059899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0.33934675039157403</v>
      </c>
      <c r="D96" s="11">
        <v>0.280221572737477</v>
      </c>
      <c r="E96" s="11">
        <v>0.40394588528803499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9.8634434614336894E-2</v>
      </c>
      <c r="D97" s="11">
        <v>6.0445667628734698E-2</v>
      </c>
      <c r="E97" s="11">
        <v>0.156920731528466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0.40738833410908998</v>
      </c>
      <c r="D98" s="11">
        <v>0.317620407040268</v>
      </c>
      <c r="E98" s="11">
        <v>0.50379597825024103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1.8839952525376801E-2</v>
      </c>
      <c r="D99" s="11">
        <v>4.2318486752017104E-3</v>
      </c>
      <c r="E99" s="11">
        <v>7.9831681262500898E-2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7.2976826873817194E-2</v>
      </c>
      <c r="D100" s="11">
        <v>3.1940004077323003E-2</v>
      </c>
      <c r="E100" s="11">
        <v>0.15812596602893</v>
      </c>
      <c r="F100" s="15" t="s">
        <v>112</v>
      </c>
    </row>
    <row r="101" spans="1:6" x14ac:dyDescent="0.25">
      <c r="A101" s="28" t="s">
        <v>192</v>
      </c>
      <c r="B101" s="30" t="s">
        <v>106</v>
      </c>
      <c r="C101" s="26">
        <v>0.20290710235454401</v>
      </c>
      <c r="D101" s="27">
        <v>0.183581035020107</v>
      </c>
      <c r="E101" s="27">
        <v>0.22371019328229599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2.2927940700484001E-2</v>
      </c>
      <c r="D102" s="11">
        <v>1.0553961018162399E-2</v>
      </c>
      <c r="E102" s="11">
        <v>4.9089991633871698E-2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4.5996331457671097E-2</v>
      </c>
      <c r="D103" s="11">
        <v>2.4587370773956799E-2</v>
      </c>
      <c r="E103" s="11">
        <v>8.4433088054740396E-2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0.24515456032114799</v>
      </c>
      <c r="D104" s="11">
        <v>0.19881130513933701</v>
      </c>
      <c r="E104" s="11">
        <v>0.29827871698471697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0.313508169854533</v>
      </c>
      <c r="D105" s="11">
        <v>0.26051825378500798</v>
      </c>
      <c r="E105" s="11">
        <v>0.37185637722471399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0.17504258564254799</v>
      </c>
      <c r="D106" s="11">
        <v>0.12530752331762199</v>
      </c>
      <c r="E106" s="11">
        <v>0.239121211121233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0.23312933565799701</v>
      </c>
      <c r="D107" s="11">
        <v>0.17242441381312501</v>
      </c>
      <c r="E107" s="11">
        <v>0.30727115199939298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0.25769315845278001</v>
      </c>
      <c r="D108" s="11">
        <v>0.17887082660006001</v>
      </c>
      <c r="E108" s="11">
        <v>0.35618303763245501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0.190665023627651</v>
      </c>
      <c r="D109" s="11">
        <v>0.130415172955757</v>
      </c>
      <c r="E109" s="11">
        <v>0.27010365683591397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0.18307434396904901</v>
      </c>
      <c r="D110" s="11">
        <v>0.145532107282109</v>
      </c>
      <c r="E110" s="11">
        <v>0.227720180318913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0.103432439012107</v>
      </c>
      <c r="D111" s="27">
        <v>8.5657869229720296E-2</v>
      </c>
      <c r="E111" s="27">
        <v>0.124393560827034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5.3352183624680499E-2</v>
      </c>
      <c r="D112" s="11">
        <v>2.7553607238960699E-2</v>
      </c>
      <c r="E112" s="11">
        <v>0.100802190521133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0.124892742295102</v>
      </c>
      <c r="D113" s="11">
        <v>9.7605209095071005E-2</v>
      </c>
      <c r="E113" s="11">
        <v>0.15846937368959399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7.3951557596810893E-2</v>
      </c>
      <c r="D114" s="11">
        <v>3.9449048731419398E-2</v>
      </c>
      <c r="E114" s="11">
        <v>0.13440779282072901</v>
      </c>
      <c r="F114" s="15" t="s">
        <v>112</v>
      </c>
    </row>
    <row r="115" spans="1:6" x14ac:dyDescent="0.25">
      <c r="A115" s="12" t="s">
        <v>201</v>
      </c>
      <c r="B115" t="s">
        <v>205</v>
      </c>
      <c r="C115" s="8">
        <v>1.9923779954862001E-2</v>
      </c>
      <c r="D115" s="11">
        <v>4.1967815577598098E-3</v>
      </c>
      <c r="E115" s="11">
        <v>8.9300900326680893E-2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5.3733450810301599E-2</v>
      </c>
      <c r="D116" s="11">
        <v>1.80012126961487E-2</v>
      </c>
      <c r="E116" s="11">
        <v>0.14958925978368301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3.6902608391875001E-2</v>
      </c>
      <c r="D117" s="11">
        <v>1.5145288393782401E-2</v>
      </c>
      <c r="E117" s="11">
        <v>8.7150066618092104E-2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0.109119901560096</v>
      </c>
      <c r="D118" s="11">
        <v>6.9072924387101303E-2</v>
      </c>
      <c r="E118" s="11">
        <v>0.16819038703561001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7.36249769898598E-2</v>
      </c>
      <c r="D119" s="11">
        <v>4.0358900147241E-2</v>
      </c>
      <c r="E119" s="11">
        <v>0.13057977768203599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0.26417968355786697</v>
      </c>
      <c r="D120" s="27">
        <v>0.24484452680393901</v>
      </c>
      <c r="E120" s="27">
        <v>0.284466545861493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0.377577090295169</v>
      </c>
      <c r="D121" s="11">
        <v>0.29053579866500501</v>
      </c>
      <c r="E121" s="11">
        <v>0.473298725699628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0.21424749060238199</v>
      </c>
      <c r="D122" s="11">
        <v>0.171623308465889</v>
      </c>
      <c r="E122" s="11">
        <v>0.26408296668187897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0.27546206554596397</v>
      </c>
      <c r="D123" s="11">
        <v>0.227986113390337</v>
      </c>
      <c r="E123" s="11">
        <v>0.32861617355138001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0.41202725627115899</v>
      </c>
      <c r="D124" s="11">
        <v>0.340351193973852</v>
      </c>
      <c r="E124" s="11">
        <v>0.48763936756022902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0.19792101785024499</v>
      </c>
      <c r="D125" s="11">
        <v>0.125773281991753</v>
      </c>
      <c r="E125" s="11">
        <v>0.297377109137901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0.15114807890175999</v>
      </c>
      <c r="D126" s="11">
        <v>0.112122108758601</v>
      </c>
      <c r="E126" s="11">
        <v>0.20068737367798201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0.36210431099083501</v>
      </c>
      <c r="D127" s="11">
        <v>0.29232296474719899</v>
      </c>
      <c r="E127" s="11">
        <v>0.438228108064316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0.25008402815435599</v>
      </c>
      <c r="D128" s="11">
        <v>0.19320344919863</v>
      </c>
      <c r="E128" s="11">
        <v>0.31712828900303502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0.17386004893078599</v>
      </c>
      <c r="D129" s="11">
        <v>0.127626117574825</v>
      </c>
      <c r="E129" s="11">
        <v>0.232381222731954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0.358417344504876</v>
      </c>
      <c r="D130" s="11">
        <v>0.28863810704363302</v>
      </c>
      <c r="E130" s="11">
        <v>0.43475606333637201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0.20616346227951499</v>
      </c>
      <c r="D131" s="11">
        <v>0.159229321264795</v>
      </c>
      <c r="E131" s="11">
        <v>0.26261077026169699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0.22221994417275301</v>
      </c>
      <c r="D132" s="27">
        <v>0.196503105084777</v>
      </c>
      <c r="E132" s="27">
        <v>0.250254163352572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0.177877112253057</v>
      </c>
      <c r="D133" s="11">
        <v>0.12220995021475201</v>
      </c>
      <c r="E133" s="11">
        <v>0.25163203830097203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0.35253557439359801</v>
      </c>
      <c r="D134" s="11">
        <v>0.22856731454141699</v>
      </c>
      <c r="E134" s="11">
        <v>0.50014850733937999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7.5049161850633095E-2</v>
      </c>
      <c r="D135" s="11">
        <v>2.98865281628297E-2</v>
      </c>
      <c r="E135" s="11">
        <v>0.17607214206937499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9.6752912110815395E-2</v>
      </c>
      <c r="D136" s="11">
        <v>3.7548213476246803E-2</v>
      </c>
      <c r="E136" s="11">
        <v>0.22726608440500401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0.13363476450317199</v>
      </c>
      <c r="D137" s="11">
        <v>8.0160949638759804E-2</v>
      </c>
      <c r="E137" s="11">
        <v>0.214463050263001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0.131500342709233</v>
      </c>
      <c r="D138" s="11">
        <v>8.9895531236730594E-2</v>
      </c>
      <c r="E138" s="11">
        <v>0.18837491574690299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2.3521811408823302E-2</v>
      </c>
      <c r="D139" s="11">
        <v>5.9683156165347999E-3</v>
      </c>
      <c r="E139" s="11">
        <v>8.8125195883359694E-2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1.4632268099857499E-2</v>
      </c>
      <c r="D140" s="11">
        <v>1.9188960025316899E-3</v>
      </c>
      <c r="E140" s="11">
        <v>0.10289288059927799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0.33165683846530097</v>
      </c>
      <c r="D141" s="11">
        <v>0.28398957232129901</v>
      </c>
      <c r="E141" s="11">
        <v>0.38304474946365302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5.54800022996981E-2</v>
      </c>
      <c r="D142" s="11">
        <v>2.5648806726737701E-2</v>
      </c>
      <c r="E142" s="11">
        <v>0.115880403604051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4.4663074559186097E-2</v>
      </c>
      <c r="D143" s="11">
        <v>2.5994046066908499E-2</v>
      </c>
      <c r="E143" s="11">
        <v>7.5698212429449602E-2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3.7641227568311002E-2</v>
      </c>
      <c r="D144" s="11">
        <v>1.47602128170002E-2</v>
      </c>
      <c r="E144" s="11">
        <v>9.2656248602532298E-2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0.14767556241428201</v>
      </c>
      <c r="D145" s="27">
        <v>0.121746825372317</v>
      </c>
      <c r="E145" s="27">
        <v>0.17800717076703201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0.175062389896226</v>
      </c>
      <c r="D146" s="11">
        <v>0.115109812631338</v>
      </c>
      <c r="E146" s="11">
        <v>0.25716545171994198</v>
      </c>
      <c r="F146" s="15" t="s">
        <v>112</v>
      </c>
    </row>
    <row r="147" spans="1:6" x14ac:dyDescent="0.25">
      <c r="A147" s="12" t="s">
        <v>235</v>
      </c>
      <c r="B147" t="s">
        <v>237</v>
      </c>
      <c r="C147" s="8">
        <v>5.4997087689570401E-2</v>
      </c>
      <c r="D147" s="11">
        <v>2.6316231864605199E-2</v>
      </c>
      <c r="E147" s="11">
        <v>0.111360900725668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0.12501525049412399</v>
      </c>
      <c r="D148" s="11">
        <v>6.4738543180725402E-2</v>
      </c>
      <c r="E148" s="11">
        <v>0.227747841375849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7.9381416466110799E-2</v>
      </c>
      <c r="D149" s="11">
        <v>3.98689531426977E-2</v>
      </c>
      <c r="E149" s="11">
        <v>0.15185942019361101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0.15879581073628199</v>
      </c>
      <c r="D150" s="11">
        <v>0.123662533573749</v>
      </c>
      <c r="E150" s="11">
        <v>0.201614257445382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0.123607891152773</v>
      </c>
      <c r="D151" s="27">
        <v>0.103163753303069</v>
      </c>
      <c r="E151" s="27">
        <v>0.14743743154981501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0.16029733969375501</v>
      </c>
      <c r="D152" s="11">
        <v>0.112189517872038</v>
      </c>
      <c r="E152" s="11">
        <v>0.223833246674113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3.7527772320338999E-2</v>
      </c>
      <c r="D153" s="11">
        <v>1.6715344052162101E-2</v>
      </c>
      <c r="E153" s="11">
        <v>8.2090510848253598E-2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6.3051274093396795E-2</v>
      </c>
      <c r="D154" s="11">
        <v>3.5700087218646301E-2</v>
      </c>
      <c r="E154" s="11">
        <v>0.10898885063673799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0.122217868736139</v>
      </c>
      <c r="D155" s="11">
        <v>8.9589549408963298E-2</v>
      </c>
      <c r="E155" s="11">
        <v>0.164581150102007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0.13930683991376999</v>
      </c>
      <c r="D156" s="11">
        <v>0.10245180394553099</v>
      </c>
      <c r="E156" s="11">
        <v>0.18666252272314701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8.5470469622590001E-2</v>
      </c>
      <c r="D157" s="11">
        <v>5.03611323924592E-2</v>
      </c>
      <c r="E157" s="11">
        <v>0.14141151293037901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8.1312145795019206E-2</v>
      </c>
      <c r="D158" s="11">
        <v>4.68829228441624E-2</v>
      </c>
      <c r="E158" s="11">
        <v>0.13738067604479401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2.18075575196588E-2</v>
      </c>
      <c r="D159" s="27">
        <v>1.38065069066134E-2</v>
      </c>
      <c r="E159" s="27">
        <v>3.4284130034148097E-2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2.8313929369208502E-3</v>
      </c>
      <c r="D160" s="11">
        <v>3.6914217615208802E-4</v>
      </c>
      <c r="E160" s="11">
        <v>2.1366296363232E-2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3.01142142333043E-2</v>
      </c>
      <c r="D161" s="11">
        <v>1.8893897495617099E-2</v>
      </c>
      <c r="E161" s="11">
        <v>4.76740369743286E-2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4.1085556860386001E-2</v>
      </c>
      <c r="D162" s="27">
        <v>2.2881241336700602E-2</v>
      </c>
      <c r="E162" s="27">
        <v>7.2695693051870403E-2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2.71201423411155E-3</v>
      </c>
      <c r="D163" s="11">
        <v>3.5049216896165499E-4</v>
      </c>
      <c r="E163" s="11">
        <v>2.0656057499673398E-2</v>
      </c>
      <c r="F163" s="15" t="s">
        <v>112</v>
      </c>
    </row>
    <row r="164" spans="1:6" x14ac:dyDescent="0.25">
      <c r="A164" s="13" t="s">
        <v>251</v>
      </c>
      <c r="B164" s="2" t="s">
        <v>253</v>
      </c>
      <c r="C164" s="9">
        <v>4.72265631960989E-2</v>
      </c>
      <c r="D164" s="10">
        <v>2.5971566171262901E-2</v>
      </c>
      <c r="E164" s="10">
        <v>8.4369797649922598E-2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91</v>
      </c>
    </row>
    <row r="3" spans="1:6" x14ac:dyDescent="0.25">
      <c r="A3" s="1" t="s">
        <v>341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0.17916867054160501</v>
      </c>
      <c r="D12" s="23">
        <v>0.17428187263479999</v>
      </c>
      <c r="E12" s="23">
        <v>0.18416193162619399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0.179195319155041</v>
      </c>
      <c r="D13" s="27">
        <v>0.15537154966154901</v>
      </c>
      <c r="E13" s="27">
        <v>0.205782084178042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0.179315559097185</v>
      </c>
      <c r="D14" s="11">
        <v>0.155574819427551</v>
      </c>
      <c r="E14" s="11">
        <v>0.20579621083867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0.18404476390177499</v>
      </c>
      <c r="D15" s="27">
        <v>0.15815018069825401</v>
      </c>
      <c r="E15" s="27">
        <v>0.213105904248411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0.19434540481399901</v>
      </c>
      <c r="D16" s="11">
        <v>0.15743877231246101</v>
      </c>
      <c r="E16" s="11">
        <v>0.2374653027044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0.17752151495302601</v>
      </c>
      <c r="D17" s="11">
        <v>0.142761367614712</v>
      </c>
      <c r="E17" s="11">
        <v>0.21858709283572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0.20700059090647799</v>
      </c>
      <c r="D18" s="11">
        <v>0.14407455738539099</v>
      </c>
      <c r="E18" s="11">
        <v>0.28815753356159901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0.166278548612488</v>
      </c>
      <c r="D19" s="27">
        <v>0.141377085168085</v>
      </c>
      <c r="E19" s="27">
        <v>0.194572119075891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0.19393736813492499</v>
      </c>
      <c r="D20" s="11">
        <v>0.16154824930841599</v>
      </c>
      <c r="E20" s="11">
        <v>0.23103092348175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0.108105757336588</v>
      </c>
      <c r="D21" s="11">
        <v>7.7183971957037995E-2</v>
      </c>
      <c r="E21" s="11">
        <v>0.149409864824983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0.110626921685991</v>
      </c>
      <c r="D22" s="11">
        <v>7.3595480558243498E-2</v>
      </c>
      <c r="E22" s="11">
        <v>0.163012902560534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0.16241188866539</v>
      </c>
      <c r="D23" s="27">
        <v>0.13704325508790799</v>
      </c>
      <c r="E23" s="27">
        <v>0.191434851161049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0.106794868755497</v>
      </c>
      <c r="D24" s="11">
        <v>6.23837459899588E-2</v>
      </c>
      <c r="E24" s="11">
        <v>0.17685869864277601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0.17014899716005699</v>
      </c>
      <c r="D25" s="11">
        <v>0.139248966236624</v>
      </c>
      <c r="E25" s="11">
        <v>0.20626277749288499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0.16553944025506701</v>
      </c>
      <c r="D26" s="11">
        <v>0.116328784750115</v>
      </c>
      <c r="E26" s="11">
        <v>0.230145915077798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0.265133597243768</v>
      </c>
      <c r="D27" s="27">
        <v>0.235831951980771</v>
      </c>
      <c r="E27" s="27">
        <v>0.29666254508370199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0.27969519448708102</v>
      </c>
      <c r="D28" s="11">
        <v>0.22235659226690899</v>
      </c>
      <c r="E28" s="11">
        <v>0.34525504372122601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0.219220275505214</v>
      </c>
      <c r="D29" s="11">
        <v>0.17931877489587</v>
      </c>
      <c r="E29" s="11">
        <v>0.26513213817875902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0.26910041269799101</v>
      </c>
      <c r="D30" s="11">
        <v>0.225284375369673</v>
      </c>
      <c r="E30" s="11">
        <v>0.31794097262661503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0.16576498998065001</v>
      </c>
      <c r="D31" s="11">
        <v>0.12612010852820199</v>
      </c>
      <c r="E31" s="11">
        <v>0.2148086309892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0.25287546686256701</v>
      </c>
      <c r="D32" s="11">
        <v>0.201181060152645</v>
      </c>
      <c r="E32" s="11">
        <v>0.31265404036032202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0.19440611163695201</v>
      </c>
      <c r="D33" s="27">
        <v>0.180991974168558</v>
      </c>
      <c r="E33" s="27">
        <v>0.20856126210394299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0.16871404037732801</v>
      </c>
      <c r="D34" s="11">
        <v>0.121466563804249</v>
      </c>
      <c r="E34" s="11">
        <v>0.22953789457354101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0.25504945802040202</v>
      </c>
      <c r="D35" s="11">
        <v>0.203011359393862</v>
      </c>
      <c r="E35" s="11">
        <v>0.31515192321301799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0.31866267615098798</v>
      </c>
      <c r="D36" s="11">
        <v>0.259341649750223</v>
      </c>
      <c r="E36" s="11">
        <v>0.384508394552869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0.11907656317583599</v>
      </c>
      <c r="D37" s="11">
        <v>8.5928380201285501E-2</v>
      </c>
      <c r="E37" s="11">
        <v>0.16273557176485401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0.230965662562124</v>
      </c>
      <c r="D38" s="11">
        <v>0.17824267927130399</v>
      </c>
      <c r="E38" s="11">
        <v>0.293709798526056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0.25276809092115499</v>
      </c>
      <c r="D39" s="11">
        <v>0.190301426501502</v>
      </c>
      <c r="E39" s="11">
        <v>0.32744725701817101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0.23220239528982001</v>
      </c>
      <c r="D40" s="11">
        <v>0.19609819798681299</v>
      </c>
      <c r="E40" s="11">
        <v>0.27269896513955999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0.230743794871067</v>
      </c>
      <c r="D41" s="11">
        <v>0.17886810037612799</v>
      </c>
      <c r="E41" s="11">
        <v>0.29230879051652098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0.28531162170345598</v>
      </c>
      <c r="D42" s="11">
        <v>0.233503528385234</v>
      </c>
      <c r="E42" s="11">
        <v>0.34346375005458502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0.13826325704695</v>
      </c>
      <c r="D43" s="11">
        <v>0.109203712778314</v>
      </c>
      <c r="E43" s="11">
        <v>0.173549109937045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0.22291944194675301</v>
      </c>
      <c r="D44" s="11">
        <v>0.184689982681392</v>
      </c>
      <c r="E44" s="11">
        <v>0.26647576265999201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0.163209148943566</v>
      </c>
      <c r="D45" s="11">
        <v>0.136308688003627</v>
      </c>
      <c r="E45" s="11">
        <v>0.19422457688759201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0.14981781308863201</v>
      </c>
      <c r="D46" s="27">
        <v>0.14196168217424199</v>
      </c>
      <c r="E46" s="27">
        <v>0.15802862968314399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0.223299377954251</v>
      </c>
      <c r="D47" s="11">
        <v>0.14728140353667099</v>
      </c>
      <c r="E47" s="11">
        <v>0.323660798475778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0.223538361295127</v>
      </c>
      <c r="D48" s="11">
        <v>0.16937586509378399</v>
      </c>
      <c r="E48" s="11">
        <v>0.28899474589975199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0.122467032696063</v>
      </c>
      <c r="D49" s="11">
        <v>8.0541953229909702E-2</v>
      </c>
      <c r="E49" s="11">
        <v>0.18189827385285501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0.14914695175464601</v>
      </c>
      <c r="D50" s="11">
        <v>0.10430937569346101</v>
      </c>
      <c r="E50" s="11">
        <v>0.20876580918243601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0.11714696981588101</v>
      </c>
      <c r="D51" s="11">
        <v>8.7911508511370307E-2</v>
      </c>
      <c r="E51" s="11">
        <v>0.15445839581287099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9.6435289394750795E-2</v>
      </c>
      <c r="D52" s="11">
        <v>5.9609940727853097E-2</v>
      </c>
      <c r="E52" s="11">
        <v>0.15232529202316999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0.13614582377722401</v>
      </c>
      <c r="D53" s="11">
        <v>9.86770322542979E-2</v>
      </c>
      <c r="E53" s="11">
        <v>0.184922944578472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0.17755389609272401</v>
      </c>
      <c r="D54" s="11">
        <v>0.109438587941665</v>
      </c>
      <c r="E54" s="11">
        <v>0.27497439477185298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0.110966297283358</v>
      </c>
      <c r="D55" s="11">
        <v>7.0307382735145002E-2</v>
      </c>
      <c r="E55" s="11">
        <v>0.17081813810448099</v>
      </c>
      <c r="F55" s="15" t="s">
        <v>94</v>
      </c>
    </row>
    <row r="56" spans="1:6" x14ac:dyDescent="0.25">
      <c r="A56" s="12" t="s">
        <v>137</v>
      </c>
      <c r="B56" t="s">
        <v>147</v>
      </c>
      <c r="C56" s="8">
        <v>0.172390699679106</v>
      </c>
      <c r="D56" s="11">
        <v>0.12452256264424801</v>
      </c>
      <c r="E56" s="11">
        <v>0.23374699595705001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0.201022019492932</v>
      </c>
      <c r="D57" s="11">
        <v>0.159433588929764</v>
      </c>
      <c r="E57" s="11">
        <v>0.250229367107277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0.13687605221166599</v>
      </c>
      <c r="D58" s="11">
        <v>0.10373981184131099</v>
      </c>
      <c r="E58" s="11">
        <v>0.178488724739403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9.2268770501491806E-2</v>
      </c>
      <c r="D59" s="11">
        <v>4.9986478756266897E-2</v>
      </c>
      <c r="E59" s="11">
        <v>0.164137241661657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0.24242404817278301</v>
      </c>
      <c r="D60" s="11">
        <v>0.198571533112678</v>
      </c>
      <c r="E60" s="11">
        <v>0.29242728455550199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0.113713709204787</v>
      </c>
      <c r="D61" s="11">
        <v>8.0916178045526796E-2</v>
      </c>
      <c r="E61" s="11">
        <v>0.15752649208903299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0.156697182142363</v>
      </c>
      <c r="D62" s="11">
        <v>0.121896888323479</v>
      </c>
      <c r="E62" s="11">
        <v>0.199179026663523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0.237277948575708</v>
      </c>
      <c r="D63" s="11">
        <v>0.178548745137566</v>
      </c>
      <c r="E63" s="11">
        <v>0.30807976741714899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6.7507191737007796E-2</v>
      </c>
      <c r="D64" s="11">
        <v>4.6396620200755703E-2</v>
      </c>
      <c r="E64" s="11">
        <v>9.7243617387736805E-2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0.216175309142598</v>
      </c>
      <c r="D65" s="11">
        <v>0.15448250981926301</v>
      </c>
      <c r="E65" s="11">
        <v>0.29394023671918701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0.16789328639995801</v>
      </c>
      <c r="D66" s="11">
        <v>0.128423989467296</v>
      </c>
      <c r="E66" s="11">
        <v>0.21648001051027299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0.156493742188999</v>
      </c>
      <c r="D67" s="11">
        <v>0.12238462880467101</v>
      </c>
      <c r="E67" s="11">
        <v>0.19796484891379601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0.13941921337497201</v>
      </c>
      <c r="D68" s="11">
        <v>9.5195551035700599E-2</v>
      </c>
      <c r="E68" s="11">
        <v>0.199653927519681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0.105683935475645</v>
      </c>
      <c r="D69" s="11">
        <v>7.4933843655453802E-2</v>
      </c>
      <c r="E69" s="11">
        <v>0.147046886076073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0.18504841353839599</v>
      </c>
      <c r="D70" s="11">
        <v>0.134196422062724</v>
      </c>
      <c r="E70" s="11">
        <v>0.249614576019798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0.119683195560992</v>
      </c>
      <c r="D71" s="11">
        <v>8.6010457376289803E-2</v>
      </c>
      <c r="E71" s="11">
        <v>0.16417078827199899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0.32945686083964698</v>
      </c>
      <c r="D72" s="11">
        <v>0.26101517909127903</v>
      </c>
      <c r="E72" s="11">
        <v>0.405985468274427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0.136871496202849</v>
      </c>
      <c r="D73" s="11">
        <v>8.9764736073547902E-2</v>
      </c>
      <c r="E73" s="11">
        <v>0.203180850083237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0.12812018872498401</v>
      </c>
      <c r="D74" s="11">
        <v>9.9870964777918E-2</v>
      </c>
      <c r="E74" s="11">
        <v>0.16291371536514199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0.208063071820176</v>
      </c>
      <c r="D75" s="11">
        <v>0.15236819860744399</v>
      </c>
      <c r="E75" s="11">
        <v>0.27745226560395903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0.123074793885238</v>
      </c>
      <c r="D76" s="11">
        <v>8.9201037102731001E-2</v>
      </c>
      <c r="E76" s="11">
        <v>0.167447086638913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0.164541177214336</v>
      </c>
      <c r="D77" s="11">
        <v>0.121714704986616</v>
      </c>
      <c r="E77" s="11">
        <v>0.21868453919931299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0.16435205523267299</v>
      </c>
      <c r="D78" s="11">
        <v>0.122711364085894</v>
      </c>
      <c r="E78" s="11">
        <v>0.216633765220659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9.2822416449918094E-2</v>
      </c>
      <c r="D79" s="11">
        <v>6.2456539291348603E-2</v>
      </c>
      <c r="E79" s="11">
        <v>0.135813269991579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0.124861472731982</v>
      </c>
      <c r="D80" s="11">
        <v>8.70706041000745E-2</v>
      </c>
      <c r="E80" s="11">
        <v>0.175894328193758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0.188242993455808</v>
      </c>
      <c r="D81" s="11">
        <v>0.136710375310097</v>
      </c>
      <c r="E81" s="11">
        <v>0.25349670732122898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0.11618592933965401</v>
      </c>
      <c r="D82" s="11">
        <v>7.2360052827773302E-2</v>
      </c>
      <c r="E82" s="11">
        <v>0.181365904258765</v>
      </c>
      <c r="F82" s="15" t="s">
        <v>94</v>
      </c>
    </row>
    <row r="83" spans="1:6" x14ac:dyDescent="0.25">
      <c r="A83" s="12" t="s">
        <v>137</v>
      </c>
      <c r="B83" t="s">
        <v>174</v>
      </c>
      <c r="C83" s="8">
        <v>8.6402369017041306E-2</v>
      </c>
      <c r="D83" s="11">
        <v>6.3535379252027999E-2</v>
      </c>
      <c r="E83" s="11">
        <v>0.116475768361986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0.111582643157453</v>
      </c>
      <c r="D84" s="11">
        <v>7.8363023253406702E-2</v>
      </c>
      <c r="E84" s="11">
        <v>0.156493517563839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0.122480729793659</v>
      </c>
      <c r="D85" s="11">
        <v>9.7252660480118699E-2</v>
      </c>
      <c r="E85" s="11">
        <v>0.15314295932306601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0.17931789333110201</v>
      </c>
      <c r="D86" s="11">
        <v>0.13187836597488001</v>
      </c>
      <c r="E86" s="11">
        <v>0.239121933501557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0.190593663755591</v>
      </c>
      <c r="D87" s="11">
        <v>0.128029723167423</v>
      </c>
      <c r="E87" s="11">
        <v>0.27411940418515301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0.15227822146053899</v>
      </c>
      <c r="D88" s="11">
        <v>0.117248162911837</v>
      </c>
      <c r="E88" s="11">
        <v>0.19545682822513799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0.21733078568728401</v>
      </c>
      <c r="D89" s="27">
        <v>0.19521445761666001</v>
      </c>
      <c r="E89" s="27">
        <v>0.241201771356681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0.25615717280871397</v>
      </c>
      <c r="D90" s="11">
        <v>0.18876417780824101</v>
      </c>
      <c r="E90" s="11">
        <v>0.33759799618912101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3.32302213388289E-2</v>
      </c>
      <c r="D91" s="11">
        <v>1.2036616635032299E-2</v>
      </c>
      <c r="E91" s="11">
        <v>8.8401634393195594E-2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0.16925271368354899</v>
      </c>
      <c r="D92" s="11">
        <v>0.117474565891628</v>
      </c>
      <c r="E92" s="11">
        <v>0.237705648554806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0.28183615109008697</v>
      </c>
      <c r="D93" s="11">
        <v>0.23109481360028999</v>
      </c>
      <c r="E93" s="11">
        <v>0.33880946716169902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0.22436894089159901</v>
      </c>
      <c r="D94" s="11">
        <v>0.16083956177363901</v>
      </c>
      <c r="E94" s="11">
        <v>0.30390396814754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9.3456640026718593E-2</v>
      </c>
      <c r="D95" s="11">
        <v>5.7452782609809502E-2</v>
      </c>
      <c r="E95" s="11">
        <v>0.14846896838073001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0.24097463406581399</v>
      </c>
      <c r="D96" s="11">
        <v>0.199258419703914</v>
      </c>
      <c r="E96" s="11">
        <v>0.28828020550853101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0.22000323898400101</v>
      </c>
      <c r="D97" s="11">
        <v>0.16309070054863001</v>
      </c>
      <c r="E97" s="11">
        <v>0.28989670266483603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0.22531593606106201</v>
      </c>
      <c r="D98" s="11">
        <v>0.17731132295955301</v>
      </c>
      <c r="E98" s="11">
        <v>0.28186433179322901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7.1335984797022495E-2</v>
      </c>
      <c r="D99" s="11">
        <v>3.58487512274741E-2</v>
      </c>
      <c r="E99" s="11">
        <v>0.136962286527406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0.176730694825038</v>
      </c>
      <c r="D100" s="11">
        <v>0.130247672258403</v>
      </c>
      <c r="E100" s="11">
        <v>0.23531446612752799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0.190093606464774</v>
      </c>
      <c r="D101" s="27">
        <v>0.174225133539821</v>
      </c>
      <c r="E101" s="27">
        <v>0.207045005637292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0.11855463246952901</v>
      </c>
      <c r="D102" s="11">
        <v>8.1886771071130501E-2</v>
      </c>
      <c r="E102" s="11">
        <v>0.16862621194654401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0.223416502548937</v>
      </c>
      <c r="D103" s="11">
        <v>0.16999326007059401</v>
      </c>
      <c r="E103" s="11">
        <v>0.28780721114326901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0.220368441770254</v>
      </c>
      <c r="D104" s="11">
        <v>0.1890312469529</v>
      </c>
      <c r="E104" s="11">
        <v>0.25526543581265998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0.174748724361211</v>
      </c>
      <c r="D105" s="11">
        <v>0.13656134449206001</v>
      </c>
      <c r="E105" s="11">
        <v>0.220882885850118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0.13505693143462599</v>
      </c>
      <c r="D106" s="11">
        <v>9.3365146770052296E-2</v>
      </c>
      <c r="E106" s="11">
        <v>0.19143497596726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0.13444987202050601</v>
      </c>
      <c r="D107" s="11">
        <v>9.6694776944944605E-2</v>
      </c>
      <c r="E107" s="11">
        <v>0.183944752769992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0.216586940815125</v>
      </c>
      <c r="D108" s="11">
        <v>0.15808163839794601</v>
      </c>
      <c r="E108" s="11">
        <v>0.28930442907036802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0.28091120610944398</v>
      </c>
      <c r="D109" s="11">
        <v>0.202360512034514</v>
      </c>
      <c r="E109" s="11">
        <v>0.37559528802521103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0.17969886865926801</v>
      </c>
      <c r="D110" s="11">
        <v>0.14796645329623501</v>
      </c>
      <c r="E110" s="11">
        <v>0.21650726304738699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0.20424477707741601</v>
      </c>
      <c r="D111" s="27">
        <v>0.17990108180001099</v>
      </c>
      <c r="E111" s="27">
        <v>0.23095490670003099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0.17745902034863201</v>
      </c>
      <c r="D112" s="11">
        <v>0.128802660775544</v>
      </c>
      <c r="E112" s="11">
        <v>0.23944400621360001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0.21526417506863499</v>
      </c>
      <c r="D113" s="11">
        <v>0.179256138150615</v>
      </c>
      <c r="E113" s="11">
        <v>0.256247047279616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0.21871356001931999</v>
      </c>
      <c r="D114" s="11">
        <v>0.16357758522308899</v>
      </c>
      <c r="E114" s="11">
        <v>0.28607753920756701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0.14963307626630601</v>
      </c>
      <c r="D115" s="11">
        <v>7.9416842644312396E-2</v>
      </c>
      <c r="E115" s="11">
        <v>0.264119377745484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0.235100722114675</v>
      </c>
      <c r="D116" s="11">
        <v>0.145970701030608</v>
      </c>
      <c r="E116" s="11">
        <v>0.35596957777145399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9.1896797963412005E-2</v>
      </c>
      <c r="D117" s="11">
        <v>4.9436255056494897E-2</v>
      </c>
      <c r="E117" s="11">
        <v>0.16451474092142099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0.20237933044242701</v>
      </c>
      <c r="D118" s="11">
        <v>0.14991101418649999</v>
      </c>
      <c r="E118" s="11">
        <v>0.26743422333002398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0.146263726851045</v>
      </c>
      <c r="D119" s="11">
        <v>8.2640493064690193E-2</v>
      </c>
      <c r="E119" s="11">
        <v>0.245747550734918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0.23135452807554199</v>
      </c>
      <c r="D120" s="27">
        <v>0.21532331439314401</v>
      </c>
      <c r="E120" s="27">
        <v>0.24820176105331601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0.31782042770140201</v>
      </c>
      <c r="D121" s="11">
        <v>0.25098018241583198</v>
      </c>
      <c r="E121" s="11">
        <v>0.39311876876546098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0.26847360004223197</v>
      </c>
      <c r="D122" s="11">
        <v>0.22877798362635901</v>
      </c>
      <c r="E122" s="11">
        <v>0.31226805280240699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0.23819270598113601</v>
      </c>
      <c r="D123" s="11">
        <v>0.189316596514572</v>
      </c>
      <c r="E123" s="11">
        <v>0.295094040790982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0.25719769981483598</v>
      </c>
      <c r="D124" s="11">
        <v>0.204264674932639</v>
      </c>
      <c r="E124" s="11">
        <v>0.31835981178225797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0.18192224444208399</v>
      </c>
      <c r="D125" s="11">
        <v>0.12864032358629099</v>
      </c>
      <c r="E125" s="11">
        <v>0.25091813925807299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0.173286148484632</v>
      </c>
      <c r="D126" s="11">
        <v>0.136272274934749</v>
      </c>
      <c r="E126" s="11">
        <v>0.21781826493383499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0.19401746493779701</v>
      </c>
      <c r="D127" s="11">
        <v>0.14824512436655299</v>
      </c>
      <c r="E127" s="11">
        <v>0.24977809077684801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0.26233299705461399</v>
      </c>
      <c r="D128" s="11">
        <v>0.21409004658486999</v>
      </c>
      <c r="E128" s="11">
        <v>0.31706126382578997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0.199035899212055</v>
      </c>
      <c r="D129" s="11">
        <v>0.15644174415363599</v>
      </c>
      <c r="E129" s="11">
        <v>0.24979300292632001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0.194411048979164</v>
      </c>
      <c r="D130" s="11">
        <v>0.148644803696171</v>
      </c>
      <c r="E130" s="11">
        <v>0.25012833311006599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0.22818076090013401</v>
      </c>
      <c r="D131" s="11">
        <v>0.175944536055852</v>
      </c>
      <c r="E131" s="11">
        <v>0.290459078226395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0.22372431831706299</v>
      </c>
      <c r="D132" s="27">
        <v>0.20188369260205799</v>
      </c>
      <c r="E132" s="27">
        <v>0.24719593501812201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0.17741765529654299</v>
      </c>
      <c r="D133" s="11">
        <v>0.118207917035758</v>
      </c>
      <c r="E133" s="11">
        <v>0.257620537751241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0.117377180582508</v>
      </c>
      <c r="D134" s="11">
        <v>6.9370575814801896E-2</v>
      </c>
      <c r="E134" s="11">
        <v>0.19176030089719501</v>
      </c>
      <c r="F134" s="15" t="s">
        <v>112</v>
      </c>
    </row>
    <row r="135" spans="1:6" x14ac:dyDescent="0.25">
      <c r="A135" s="12" t="s">
        <v>222</v>
      </c>
      <c r="B135" t="s">
        <v>225</v>
      </c>
      <c r="C135" s="8">
        <v>0.23816077022743301</v>
      </c>
      <c r="D135" s="11">
        <v>0.163818236291282</v>
      </c>
      <c r="E135" s="11">
        <v>0.33281275837285801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0.18118418204544701</v>
      </c>
      <c r="D136" s="11">
        <v>0.11865879713409801</v>
      </c>
      <c r="E136" s="11">
        <v>0.26668690201828299</v>
      </c>
      <c r="F136" s="15" t="s">
        <v>94</v>
      </c>
    </row>
    <row r="137" spans="1:6" x14ac:dyDescent="0.25">
      <c r="A137" s="12" t="s">
        <v>222</v>
      </c>
      <c r="B137" t="s">
        <v>227</v>
      </c>
      <c r="C137" s="8">
        <v>0.20418227330820701</v>
      </c>
      <c r="D137" s="11">
        <v>0.13660353733427499</v>
      </c>
      <c r="E137" s="11">
        <v>0.29381581043744798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0.22875982569540901</v>
      </c>
      <c r="D138" s="11">
        <v>0.16661058399107601</v>
      </c>
      <c r="E138" s="11">
        <v>0.30559119594775103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0.28061837621263003</v>
      </c>
      <c r="D139" s="11">
        <v>0.19839531382386699</v>
      </c>
      <c r="E139" s="11">
        <v>0.38073288562223701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0.11112622329131</v>
      </c>
      <c r="D140" s="11">
        <v>6.46723927038996E-2</v>
      </c>
      <c r="E140" s="11">
        <v>0.18437023599852301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0.26767108019422198</v>
      </c>
      <c r="D141" s="11">
        <v>0.229665693576662</v>
      </c>
      <c r="E141" s="11">
        <v>0.30943931701762101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0.10959845425104101</v>
      </c>
      <c r="D142" s="11">
        <v>7.0209634569942198E-2</v>
      </c>
      <c r="E142" s="11">
        <v>0.16711339239450801</v>
      </c>
      <c r="F142" s="15" t="s">
        <v>94</v>
      </c>
    </row>
    <row r="143" spans="1:6" x14ac:dyDescent="0.25">
      <c r="A143" s="12" t="s">
        <v>222</v>
      </c>
      <c r="B143" t="s">
        <v>233</v>
      </c>
      <c r="C143" s="8">
        <v>7.7796299861726301E-2</v>
      </c>
      <c r="D143" s="11">
        <v>4.0071127665845099E-2</v>
      </c>
      <c r="E143" s="11">
        <v>0.14564913678785499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0.144914270293343</v>
      </c>
      <c r="D144" s="11">
        <v>0.100992168366692</v>
      </c>
      <c r="E144" s="11">
        <v>0.20361203997642799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0.16300296325494101</v>
      </c>
      <c r="D145" s="27">
        <v>0.13701635723939801</v>
      </c>
      <c r="E145" s="27">
        <v>0.19281699659085799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0.115547767695747</v>
      </c>
      <c r="D146" s="11">
        <v>7.8260849139025604E-2</v>
      </c>
      <c r="E146" s="11">
        <v>0.167373937819733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7.2854298472504506E-2</v>
      </c>
      <c r="D147" s="11">
        <v>4.2159517071205903E-2</v>
      </c>
      <c r="E147" s="11">
        <v>0.123026436734106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9.5294472520097401E-2</v>
      </c>
      <c r="D148" s="11">
        <v>5.6001293149334698E-2</v>
      </c>
      <c r="E148" s="11">
        <v>0.15755611377635401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3.4481133811214003E-2</v>
      </c>
      <c r="D149" s="11">
        <v>1.64798599315156E-2</v>
      </c>
      <c r="E149" s="11">
        <v>7.0731444953147204E-2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0.199891943184351</v>
      </c>
      <c r="D150" s="11">
        <v>0.16297156623693401</v>
      </c>
      <c r="E150" s="11">
        <v>0.242750722820053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0.22001379860100601</v>
      </c>
      <c r="D151" s="27">
        <v>0.19562812238275701</v>
      </c>
      <c r="E151" s="27">
        <v>0.246507665759406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0.18989177855865899</v>
      </c>
      <c r="D152" s="11">
        <v>0.14364307647326699</v>
      </c>
      <c r="E152" s="11">
        <v>0.246740730013186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0.114515911245158</v>
      </c>
      <c r="D153" s="11">
        <v>5.8851707843485201E-2</v>
      </c>
      <c r="E153" s="11">
        <v>0.211024411265367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0.22280064810221401</v>
      </c>
      <c r="D154" s="11">
        <v>0.172051736803632</v>
      </c>
      <c r="E154" s="11">
        <v>0.283394920013326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0.26814155771532999</v>
      </c>
      <c r="D155" s="11">
        <v>0.21646034999949801</v>
      </c>
      <c r="E155" s="11">
        <v>0.32701216958194401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0.20232029648212299</v>
      </c>
      <c r="D156" s="11">
        <v>0.16544640718175899</v>
      </c>
      <c r="E156" s="11">
        <v>0.244999821014763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0.233031811367717</v>
      </c>
      <c r="D157" s="11">
        <v>0.166203061700853</v>
      </c>
      <c r="E157" s="11">
        <v>0.31653078435889198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7.8041726954662896E-2</v>
      </c>
      <c r="D158" s="11">
        <v>4.5706019894452998E-2</v>
      </c>
      <c r="E158" s="11">
        <v>0.130134408624797</v>
      </c>
      <c r="F158" s="15" t="s">
        <v>94</v>
      </c>
    </row>
    <row r="159" spans="1:6" x14ac:dyDescent="0.25">
      <c r="A159" s="28" t="s">
        <v>249</v>
      </c>
      <c r="B159" s="30" t="s">
        <v>106</v>
      </c>
      <c r="C159" s="26">
        <v>8.0944149997460704E-2</v>
      </c>
      <c r="D159" s="27">
        <v>6.1515884759718302E-2</v>
      </c>
      <c r="E159" s="27">
        <v>0.10581650800097001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8.5725901885219696E-2</v>
      </c>
      <c r="D160" s="11">
        <v>5.2500240261295399E-2</v>
      </c>
      <c r="E160" s="11">
        <v>0.13693993915390101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7.88940181987213E-2</v>
      </c>
      <c r="D161" s="11">
        <v>5.6266620203714798E-2</v>
      </c>
      <c r="E161" s="11">
        <v>0.10956450873141201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6.0983278905834999E-2</v>
      </c>
      <c r="D162" s="27">
        <v>4.59801751698296E-2</v>
      </c>
      <c r="E162" s="27">
        <v>8.0468904631634905E-2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7.1168439270899303E-2</v>
      </c>
      <c r="D163" s="11">
        <v>4.4930547118782797E-2</v>
      </c>
      <c r="E163" s="11">
        <v>0.110948429053908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5.9261644582579903E-2</v>
      </c>
      <c r="D164" s="10">
        <v>4.2675413577247599E-2</v>
      </c>
      <c r="E164" s="10">
        <v>8.1743837540981301E-2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92</v>
      </c>
    </row>
    <row r="3" spans="1:6" x14ac:dyDescent="0.25">
      <c r="A3" s="1" t="s">
        <v>342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0.17734731673868401</v>
      </c>
      <c r="D12" s="23">
        <v>0.17238241529523199</v>
      </c>
      <c r="E12" s="23">
        <v>0.18242369609720199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0.140284978429148</v>
      </c>
      <c r="D13" s="27">
        <v>0.12023852481779</v>
      </c>
      <c r="E13" s="27">
        <v>0.16305418568926799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0.14048596462051</v>
      </c>
      <c r="D14" s="11">
        <v>0.120458075101932</v>
      </c>
      <c r="E14" s="11">
        <v>0.16322581008790801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0.17621956817270101</v>
      </c>
      <c r="D15" s="27">
        <v>0.148918528565088</v>
      </c>
      <c r="E15" s="27">
        <v>0.207306537614627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0.18940083266257099</v>
      </c>
      <c r="D16" s="11">
        <v>0.152406621605925</v>
      </c>
      <c r="E16" s="11">
        <v>0.23290727095296501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0.16696061265925399</v>
      </c>
      <c r="D17" s="11">
        <v>0.130664698760901</v>
      </c>
      <c r="E17" s="11">
        <v>0.21089290897760901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0.21132765248584201</v>
      </c>
      <c r="D18" s="11">
        <v>0.12599843722058601</v>
      </c>
      <c r="E18" s="11">
        <v>0.33246223535055502</v>
      </c>
      <c r="F18" s="15" t="s">
        <v>112</v>
      </c>
    </row>
    <row r="19" spans="1:6" x14ac:dyDescent="0.25">
      <c r="A19" s="28" t="s">
        <v>113</v>
      </c>
      <c r="B19" s="30" t="s">
        <v>106</v>
      </c>
      <c r="C19" s="26">
        <v>0.10981049121849699</v>
      </c>
      <c r="D19" s="27">
        <v>9.2289875459462906E-2</v>
      </c>
      <c r="E19" s="27">
        <v>0.13018025212485099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0.120608898041536</v>
      </c>
      <c r="D20" s="11">
        <v>9.7637075265381595E-2</v>
      </c>
      <c r="E20" s="11">
        <v>0.14809843313833601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9.1581460424212405E-2</v>
      </c>
      <c r="D21" s="11">
        <v>6.2953335920592504E-2</v>
      </c>
      <c r="E21" s="11">
        <v>0.131402649574413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8.4125564011171799E-2</v>
      </c>
      <c r="D22" s="11">
        <v>5.7413198820960798E-2</v>
      </c>
      <c r="E22" s="11">
        <v>0.121662106767311</v>
      </c>
      <c r="F22" s="15" t="s">
        <v>94</v>
      </c>
    </row>
    <row r="23" spans="1:6" x14ac:dyDescent="0.25">
      <c r="A23" s="28" t="s">
        <v>116</v>
      </c>
      <c r="B23" s="30" t="s">
        <v>106</v>
      </c>
      <c r="C23" s="26">
        <v>0.136998380557738</v>
      </c>
      <c r="D23" s="27">
        <v>0.11227974011401901</v>
      </c>
      <c r="E23" s="27">
        <v>0.166140419048805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0.115485657866138</v>
      </c>
      <c r="D24" s="11">
        <v>6.3942844684109698E-2</v>
      </c>
      <c r="E24" s="11">
        <v>0.199711597009086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0.143617888376051</v>
      </c>
      <c r="D25" s="11">
        <v>0.112629906157669</v>
      </c>
      <c r="E25" s="11">
        <v>0.18138886161008699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0.12589432077922799</v>
      </c>
      <c r="D26" s="11">
        <v>8.5716535654972503E-2</v>
      </c>
      <c r="E26" s="11">
        <v>0.18117277054342401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0.21016249903572901</v>
      </c>
      <c r="D27" s="27">
        <v>0.18334272656036199</v>
      </c>
      <c r="E27" s="27">
        <v>0.239753739442613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0.224139352168224</v>
      </c>
      <c r="D28" s="11">
        <v>0.16985483509999399</v>
      </c>
      <c r="E28" s="11">
        <v>0.28971811105478501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0.214752288694671</v>
      </c>
      <c r="D29" s="11">
        <v>0.170543436518244</v>
      </c>
      <c r="E29" s="11">
        <v>0.26673582478444902</v>
      </c>
      <c r="F29" s="15" t="s">
        <v>94</v>
      </c>
    </row>
    <row r="30" spans="1:6" x14ac:dyDescent="0.25">
      <c r="A30" s="12" t="s">
        <v>120</v>
      </c>
      <c r="B30" t="s">
        <v>122</v>
      </c>
      <c r="C30" s="8">
        <v>0.18457746578190501</v>
      </c>
      <c r="D30" s="11">
        <v>0.14973215242469901</v>
      </c>
      <c r="E30" s="11">
        <v>0.22538239597019599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0.15589509747667099</v>
      </c>
      <c r="D31" s="11">
        <v>0.112691709592528</v>
      </c>
      <c r="E31" s="11">
        <v>0.21170972620502601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0.24558412583592501</v>
      </c>
      <c r="D32" s="11">
        <v>0.19239927880663801</v>
      </c>
      <c r="E32" s="11">
        <v>0.30786632352058702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0.15621363839293401</v>
      </c>
      <c r="D33" s="27">
        <v>0.14449246452857001</v>
      </c>
      <c r="E33" s="27">
        <v>0.168698137118863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0.20157816296339601</v>
      </c>
      <c r="D34" s="11">
        <v>0.14961254366518401</v>
      </c>
      <c r="E34" s="11">
        <v>0.26594848971771201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0.22536167776723101</v>
      </c>
      <c r="D35" s="11">
        <v>0.17950155464529899</v>
      </c>
      <c r="E35" s="11">
        <v>0.278954974846641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0.34073743666927198</v>
      </c>
      <c r="D36" s="11">
        <v>0.276305126857468</v>
      </c>
      <c r="E36" s="11">
        <v>0.41164836325635601</v>
      </c>
      <c r="F36" s="15" t="s">
        <v>94</v>
      </c>
    </row>
    <row r="37" spans="1:6" x14ac:dyDescent="0.25">
      <c r="A37" s="12" t="s">
        <v>125</v>
      </c>
      <c r="B37" t="s">
        <v>129</v>
      </c>
      <c r="C37" s="8">
        <v>0.136124439989767</v>
      </c>
      <c r="D37" s="11">
        <v>9.6134064904488906E-2</v>
      </c>
      <c r="E37" s="11">
        <v>0.189266824195684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0.16695099287335199</v>
      </c>
      <c r="D38" s="11">
        <v>0.122840470976584</v>
      </c>
      <c r="E38" s="11">
        <v>0.22287641465824601</v>
      </c>
      <c r="F38" s="15" t="s">
        <v>94</v>
      </c>
    </row>
    <row r="39" spans="1:6" x14ac:dyDescent="0.25">
      <c r="A39" s="12" t="s">
        <v>125</v>
      </c>
      <c r="B39" t="s">
        <v>131</v>
      </c>
      <c r="C39" s="8">
        <v>0.23123047183188</v>
      </c>
      <c r="D39" s="11">
        <v>0.17183507979196699</v>
      </c>
      <c r="E39" s="11">
        <v>0.30362911604710702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0.186927615351936</v>
      </c>
      <c r="D40" s="11">
        <v>0.15401339639327299</v>
      </c>
      <c r="E40" s="11">
        <v>0.22500509192103901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0.17505296099008799</v>
      </c>
      <c r="D41" s="11">
        <v>0.13293109237282599</v>
      </c>
      <c r="E41" s="11">
        <v>0.22702725845729599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0.212039099592953</v>
      </c>
      <c r="D42" s="11">
        <v>0.16608191178947901</v>
      </c>
      <c r="E42" s="11">
        <v>0.26664699857688301</v>
      </c>
      <c r="F42" s="15" t="s">
        <v>94</v>
      </c>
    </row>
    <row r="43" spans="1:6" x14ac:dyDescent="0.25">
      <c r="A43" s="12" t="s">
        <v>125</v>
      </c>
      <c r="B43" t="s">
        <v>125</v>
      </c>
      <c r="C43" s="8">
        <v>9.99153289599473E-2</v>
      </c>
      <c r="D43" s="11">
        <v>7.6274810270575102E-2</v>
      </c>
      <c r="E43" s="11">
        <v>0.129852949175293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0.175764171709062</v>
      </c>
      <c r="D44" s="11">
        <v>0.14315681309924899</v>
      </c>
      <c r="E44" s="11">
        <v>0.213944165783751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0.123915512776916</v>
      </c>
      <c r="D45" s="11">
        <v>0.10072227074467401</v>
      </c>
      <c r="E45" s="11">
        <v>0.15154941356575999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0.183788559486222</v>
      </c>
      <c r="D46" s="27">
        <v>0.17509840570921301</v>
      </c>
      <c r="E46" s="27">
        <v>0.19280919780818501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0.23628961201521601</v>
      </c>
      <c r="D47" s="11">
        <v>0.157001517408695</v>
      </c>
      <c r="E47" s="11">
        <v>0.33949372604976702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0.25839477389774701</v>
      </c>
      <c r="D48" s="11">
        <v>0.20133215505042301</v>
      </c>
      <c r="E48" s="11">
        <v>0.32504816973204897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0.16491973837388299</v>
      </c>
      <c r="D49" s="11">
        <v>0.11517570149190801</v>
      </c>
      <c r="E49" s="11">
        <v>0.230550118033235</v>
      </c>
      <c r="F49" s="15" t="s">
        <v>94</v>
      </c>
    </row>
    <row r="50" spans="1:6" x14ac:dyDescent="0.25">
      <c r="A50" s="12" t="s">
        <v>137</v>
      </c>
      <c r="B50" t="s">
        <v>141</v>
      </c>
      <c r="C50" s="8">
        <v>0.138368448513042</v>
      </c>
      <c r="D50" s="11">
        <v>9.24602350191953E-2</v>
      </c>
      <c r="E50" s="11">
        <v>0.20199745656363299</v>
      </c>
      <c r="F50" s="15" t="s">
        <v>94</v>
      </c>
    </row>
    <row r="51" spans="1:6" x14ac:dyDescent="0.25">
      <c r="A51" s="12" t="s">
        <v>137</v>
      </c>
      <c r="B51" t="s">
        <v>142</v>
      </c>
      <c r="C51" s="8">
        <v>0.13234326421228201</v>
      </c>
      <c r="D51" s="11">
        <v>9.9250467808618195E-2</v>
      </c>
      <c r="E51" s="11">
        <v>0.174334526384815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0.15870653530015399</v>
      </c>
      <c r="D52" s="11">
        <v>0.10843153812417999</v>
      </c>
      <c r="E52" s="11">
        <v>0.226373266991791</v>
      </c>
      <c r="F52" s="15" t="s">
        <v>94</v>
      </c>
    </row>
    <row r="53" spans="1:6" x14ac:dyDescent="0.25">
      <c r="A53" s="12" t="s">
        <v>137</v>
      </c>
      <c r="B53" t="s">
        <v>144</v>
      </c>
      <c r="C53" s="8">
        <v>0.18332950823279401</v>
      </c>
      <c r="D53" s="11">
        <v>0.14286761210954399</v>
      </c>
      <c r="E53" s="11">
        <v>0.23214706110886199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0.21203822632151001</v>
      </c>
      <c r="D54" s="11">
        <v>0.15468032919133901</v>
      </c>
      <c r="E54" s="11">
        <v>0.283531359887502</v>
      </c>
      <c r="F54" s="15" t="s">
        <v>94</v>
      </c>
    </row>
    <row r="55" spans="1:6" x14ac:dyDescent="0.25">
      <c r="A55" s="12" t="s">
        <v>137</v>
      </c>
      <c r="B55" t="s">
        <v>146</v>
      </c>
      <c r="C55" s="8">
        <v>0.16943236813103399</v>
      </c>
      <c r="D55" s="11">
        <v>0.104651038466209</v>
      </c>
      <c r="E55" s="11">
        <v>0.26255539753079798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0.22688176791804099</v>
      </c>
      <c r="D56" s="11">
        <v>0.163607816107736</v>
      </c>
      <c r="E56" s="11">
        <v>0.305682899837741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0.27881194122200798</v>
      </c>
      <c r="D57" s="11">
        <v>0.230807023642179</v>
      </c>
      <c r="E57" s="11">
        <v>0.33248548433709102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0.164881345407622</v>
      </c>
      <c r="D58" s="11">
        <v>0.12459208091016299</v>
      </c>
      <c r="E58" s="11">
        <v>0.214999185357759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0.11265111467609901</v>
      </c>
      <c r="D59" s="11">
        <v>6.4278933793955703E-2</v>
      </c>
      <c r="E59" s="11">
        <v>0.19003236692564701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0.32607014370009602</v>
      </c>
      <c r="D60" s="11">
        <v>0.264810124449055</v>
      </c>
      <c r="E60" s="11">
        <v>0.39390874702078499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0.16912294838384001</v>
      </c>
      <c r="D61" s="11">
        <v>0.12845949458587</v>
      </c>
      <c r="E61" s="11">
        <v>0.21941768507925799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0.23067394654807299</v>
      </c>
      <c r="D62" s="11">
        <v>0.18181137022403701</v>
      </c>
      <c r="E62" s="11">
        <v>0.28804538478875102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0.34369183529074099</v>
      </c>
      <c r="D63" s="11">
        <v>0.27434046047870397</v>
      </c>
      <c r="E63" s="11">
        <v>0.42041769096054099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9.8821477370842001E-2</v>
      </c>
      <c r="D64" s="11">
        <v>7.1939968515217001E-2</v>
      </c>
      <c r="E64" s="11">
        <v>0.13429417741084099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0.27092403456408298</v>
      </c>
      <c r="D65" s="11">
        <v>0.20231268719442</v>
      </c>
      <c r="E65" s="11">
        <v>0.35252087681156802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0.26253588839161102</v>
      </c>
      <c r="D66" s="11">
        <v>0.21368297191184699</v>
      </c>
      <c r="E66" s="11">
        <v>0.318040250071496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0.16951995792538399</v>
      </c>
      <c r="D67" s="11">
        <v>0.13110639703812499</v>
      </c>
      <c r="E67" s="11">
        <v>0.21638561604745599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0.17178507780806901</v>
      </c>
      <c r="D68" s="11">
        <v>0.12761639447610101</v>
      </c>
      <c r="E68" s="11">
        <v>0.22725845776453199</v>
      </c>
      <c r="F68" s="15" t="s">
        <v>94</v>
      </c>
    </row>
    <row r="69" spans="1:6" x14ac:dyDescent="0.25">
      <c r="A69" s="12" t="s">
        <v>137</v>
      </c>
      <c r="B69" t="s">
        <v>160</v>
      </c>
      <c r="C69" s="8">
        <v>0.12986474316628499</v>
      </c>
      <c r="D69" s="11">
        <v>8.8190063828850501E-2</v>
      </c>
      <c r="E69" s="11">
        <v>0.18719001648696201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0.20204383097862</v>
      </c>
      <c r="D70" s="11">
        <v>0.15142747277323201</v>
      </c>
      <c r="E70" s="11">
        <v>0.26430940321845098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0.16494712270887099</v>
      </c>
      <c r="D71" s="11">
        <v>0.12044579705537201</v>
      </c>
      <c r="E71" s="11">
        <v>0.221745229190182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0.34172884042740698</v>
      </c>
      <c r="D72" s="11">
        <v>0.27434671040439401</v>
      </c>
      <c r="E72" s="11">
        <v>0.41616924916158099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0.187970169173406</v>
      </c>
      <c r="D73" s="11">
        <v>0.12991408677291499</v>
      </c>
      <c r="E73" s="11">
        <v>0.26409561051939301</v>
      </c>
      <c r="F73" s="15" t="s">
        <v>94</v>
      </c>
    </row>
    <row r="74" spans="1:6" x14ac:dyDescent="0.25">
      <c r="A74" s="12" t="s">
        <v>137</v>
      </c>
      <c r="B74" t="s">
        <v>165</v>
      </c>
      <c r="C74" s="8">
        <v>0.158338477498942</v>
      </c>
      <c r="D74" s="11">
        <v>0.121802230928896</v>
      </c>
      <c r="E74" s="11">
        <v>0.20329720579166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0.21719507350405801</v>
      </c>
      <c r="D75" s="11">
        <v>0.164063746500129</v>
      </c>
      <c r="E75" s="11">
        <v>0.28173373138227598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0.156721462084873</v>
      </c>
      <c r="D76" s="11">
        <v>0.120706205563702</v>
      </c>
      <c r="E76" s="11">
        <v>0.20102588181506401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0.242899746307742</v>
      </c>
      <c r="D77" s="11">
        <v>0.18897244165683</v>
      </c>
      <c r="E77" s="11">
        <v>0.30640234866139898</v>
      </c>
      <c r="F77" s="15" t="s">
        <v>94</v>
      </c>
    </row>
    <row r="78" spans="1:6" x14ac:dyDescent="0.25">
      <c r="A78" s="12" t="s">
        <v>137</v>
      </c>
      <c r="B78" t="s">
        <v>169</v>
      </c>
      <c r="C78" s="8">
        <v>0.186615422726914</v>
      </c>
      <c r="D78" s="11">
        <v>0.14309552127792</v>
      </c>
      <c r="E78" s="11">
        <v>0.23966916978243599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0.124956801502038</v>
      </c>
      <c r="D79" s="11">
        <v>9.3260854209358895E-2</v>
      </c>
      <c r="E79" s="11">
        <v>0.165459340989072</v>
      </c>
      <c r="F79" s="15" t="s">
        <v>94</v>
      </c>
    </row>
    <row r="80" spans="1:6" x14ac:dyDescent="0.25">
      <c r="A80" s="12" t="s">
        <v>137</v>
      </c>
      <c r="B80" t="s">
        <v>171</v>
      </c>
      <c r="C80" s="8">
        <v>0.18495178879080301</v>
      </c>
      <c r="D80" s="11">
        <v>0.132514029156863</v>
      </c>
      <c r="E80" s="11">
        <v>0.252109448471874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0.18519184711528899</v>
      </c>
      <c r="D81" s="11">
        <v>0.13900371110683701</v>
      </c>
      <c r="E81" s="11">
        <v>0.24240644007228501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0.16192450739400099</v>
      </c>
      <c r="D82" s="11">
        <v>0.102545359728224</v>
      </c>
      <c r="E82" s="11">
        <v>0.24625276412619901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8.0715235079240305E-2</v>
      </c>
      <c r="D83" s="11">
        <v>6.0206917185226701E-2</v>
      </c>
      <c r="E83" s="11">
        <v>0.107410896432411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0.14588942669722599</v>
      </c>
      <c r="D84" s="11">
        <v>0.10930238616037299</v>
      </c>
      <c r="E84" s="11">
        <v>0.19208225005886001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0.10331523206477899</v>
      </c>
      <c r="D85" s="11">
        <v>8.1937521548196404E-2</v>
      </c>
      <c r="E85" s="11">
        <v>0.12948379020796799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0.198795255016122</v>
      </c>
      <c r="D86" s="11">
        <v>0.14361539705802401</v>
      </c>
      <c r="E86" s="11">
        <v>0.26852844293815498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0.216945882291495</v>
      </c>
      <c r="D87" s="11">
        <v>0.150687546400051</v>
      </c>
      <c r="E87" s="11">
        <v>0.30197955546226601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0.16649827386343399</v>
      </c>
      <c r="D88" s="11">
        <v>0.124747147597041</v>
      </c>
      <c r="E88" s="11">
        <v>0.21873085370075299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0.200406542648466</v>
      </c>
      <c r="D89" s="27">
        <v>0.177357782318708</v>
      </c>
      <c r="E89" s="27">
        <v>0.22562909393984101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0.303968995090453</v>
      </c>
      <c r="D90" s="11">
        <v>0.21592043375546399</v>
      </c>
      <c r="E90" s="11">
        <v>0.40918477947130499</v>
      </c>
      <c r="F90" s="15" t="s">
        <v>94</v>
      </c>
    </row>
    <row r="91" spans="1:6" x14ac:dyDescent="0.25">
      <c r="A91" s="12" t="s">
        <v>180</v>
      </c>
      <c r="B91" t="s">
        <v>182</v>
      </c>
      <c r="C91" s="8">
        <v>4.6878055935416101E-2</v>
      </c>
      <c r="D91" s="11">
        <v>2.35924924638998E-2</v>
      </c>
      <c r="E91" s="11">
        <v>9.100419505231E-2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0.19887744466328</v>
      </c>
      <c r="D92" s="11">
        <v>0.13778929716543101</v>
      </c>
      <c r="E92" s="11">
        <v>0.27830673702756697</v>
      </c>
      <c r="F92" s="15" t="s">
        <v>94</v>
      </c>
    </row>
    <row r="93" spans="1:6" x14ac:dyDescent="0.25">
      <c r="A93" s="12" t="s">
        <v>180</v>
      </c>
      <c r="B93" t="s">
        <v>184</v>
      </c>
      <c r="C93" s="8">
        <v>0.28459125749155301</v>
      </c>
      <c r="D93" s="11">
        <v>0.23387803468770599</v>
      </c>
      <c r="E93" s="11">
        <v>0.34140067878985603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0.202655363468007</v>
      </c>
      <c r="D94" s="11">
        <v>0.14949535677272499</v>
      </c>
      <c r="E94" s="11">
        <v>0.26874567454412002</v>
      </c>
      <c r="F94" s="15" t="s">
        <v>94</v>
      </c>
    </row>
    <row r="95" spans="1:6" x14ac:dyDescent="0.25">
      <c r="A95" s="12" t="s">
        <v>180</v>
      </c>
      <c r="B95" t="s">
        <v>186</v>
      </c>
      <c r="C95" s="8">
        <v>0.18253648608381601</v>
      </c>
      <c r="D95" s="11">
        <v>0.117600503931536</v>
      </c>
      <c r="E95" s="11">
        <v>0.27226506005518503</v>
      </c>
      <c r="F95" s="15" t="s">
        <v>112</v>
      </c>
    </row>
    <row r="96" spans="1:6" x14ac:dyDescent="0.25">
      <c r="A96" s="12" t="s">
        <v>180</v>
      </c>
      <c r="B96" t="s">
        <v>187</v>
      </c>
      <c r="C96" s="8">
        <v>0.21192797486911899</v>
      </c>
      <c r="D96" s="11">
        <v>0.16779264967539301</v>
      </c>
      <c r="E96" s="11">
        <v>0.263989824573854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0.19447309218032799</v>
      </c>
      <c r="D97" s="11">
        <v>0.14050820236738101</v>
      </c>
      <c r="E97" s="11">
        <v>0.26282630235304499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0.129507449646315</v>
      </c>
      <c r="D98" s="11">
        <v>9.5481196076541805E-2</v>
      </c>
      <c r="E98" s="11">
        <v>0.173335798201771</v>
      </c>
      <c r="F98" s="15" t="s">
        <v>94</v>
      </c>
    </row>
    <row r="99" spans="1:6" x14ac:dyDescent="0.25">
      <c r="A99" s="12" t="s">
        <v>180</v>
      </c>
      <c r="B99" t="s">
        <v>190</v>
      </c>
      <c r="C99" s="8">
        <v>0.117697834432081</v>
      </c>
      <c r="D99" s="11">
        <v>7.0221992312964596E-2</v>
      </c>
      <c r="E99" s="11">
        <v>0.19068835273565901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0.17904898689235599</v>
      </c>
      <c r="D100" s="11">
        <v>0.12838620415635499</v>
      </c>
      <c r="E100" s="11">
        <v>0.24410490823683201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0.15977190670875799</v>
      </c>
      <c r="D101" s="27">
        <v>0.14521333608127801</v>
      </c>
      <c r="E101" s="27">
        <v>0.17549040913587399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7.2485365326154697E-2</v>
      </c>
      <c r="D102" s="11">
        <v>4.5501317617615299E-2</v>
      </c>
      <c r="E102" s="11">
        <v>0.113567983932814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0.127522022194205</v>
      </c>
      <c r="D103" s="11">
        <v>8.6828218638735105E-2</v>
      </c>
      <c r="E103" s="11">
        <v>0.183456240650687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0.21471785933864701</v>
      </c>
      <c r="D104" s="11">
        <v>0.18296473331858901</v>
      </c>
      <c r="E104" s="11">
        <v>0.25029350739787898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0.14608281485992899</v>
      </c>
      <c r="D105" s="11">
        <v>0.10998201275019701</v>
      </c>
      <c r="E105" s="11">
        <v>0.191483999202755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0.149351270660353</v>
      </c>
      <c r="D106" s="11">
        <v>9.5327363692937497E-2</v>
      </c>
      <c r="E106" s="11">
        <v>0.22633194893148401</v>
      </c>
      <c r="F106" s="15" t="s">
        <v>112</v>
      </c>
    </row>
    <row r="107" spans="1:6" x14ac:dyDescent="0.25">
      <c r="A107" s="12" t="s">
        <v>192</v>
      </c>
      <c r="B107" t="s">
        <v>197</v>
      </c>
      <c r="C107" s="8">
        <v>0.13872701702948101</v>
      </c>
      <c r="D107" s="11">
        <v>0.103061464414637</v>
      </c>
      <c r="E107" s="11">
        <v>0.18420031031530101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0.186170189941394</v>
      </c>
      <c r="D108" s="11">
        <v>0.13754279468821501</v>
      </c>
      <c r="E108" s="11">
        <v>0.247064599966374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0.22272488053505901</v>
      </c>
      <c r="D109" s="11">
        <v>0.14824777094497801</v>
      </c>
      <c r="E109" s="11">
        <v>0.32053734507777398</v>
      </c>
      <c r="F109" s="15" t="s">
        <v>112</v>
      </c>
    </row>
    <row r="110" spans="1:6" x14ac:dyDescent="0.25">
      <c r="A110" s="12" t="s">
        <v>192</v>
      </c>
      <c r="B110" t="s">
        <v>200</v>
      </c>
      <c r="C110" s="8">
        <v>0.13680169834674</v>
      </c>
      <c r="D110" s="11">
        <v>0.110215544927888</v>
      </c>
      <c r="E110" s="11">
        <v>0.16858587492094701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0.18112183277503299</v>
      </c>
      <c r="D111" s="27">
        <v>0.15774224906824399</v>
      </c>
      <c r="E111" s="27">
        <v>0.20711449340756899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0.12017319730149199</v>
      </c>
      <c r="D112" s="11">
        <v>7.9208974467746399E-2</v>
      </c>
      <c r="E112" s="11">
        <v>0.178222249875332</v>
      </c>
      <c r="F112" s="15" t="s">
        <v>94</v>
      </c>
    </row>
    <row r="113" spans="1:6" x14ac:dyDescent="0.25">
      <c r="A113" s="12" t="s">
        <v>201</v>
      </c>
      <c r="B113" t="s">
        <v>203</v>
      </c>
      <c r="C113" s="8">
        <v>0.180263815407326</v>
      </c>
      <c r="D113" s="11">
        <v>0.146054424392312</v>
      </c>
      <c r="E113" s="11">
        <v>0.22041765447224501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0.25368294465438401</v>
      </c>
      <c r="D114" s="11">
        <v>0.19584516328010099</v>
      </c>
      <c r="E114" s="11">
        <v>0.32176702555822201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0.136738062183659</v>
      </c>
      <c r="D115" s="11">
        <v>6.6002205663653696E-2</v>
      </c>
      <c r="E115" s="11">
        <v>0.26201608529981502</v>
      </c>
      <c r="F115" s="15" t="s">
        <v>112</v>
      </c>
    </row>
    <row r="116" spans="1:6" x14ac:dyDescent="0.25">
      <c r="A116" s="12" t="s">
        <v>201</v>
      </c>
      <c r="B116" t="s">
        <v>206</v>
      </c>
      <c r="C116" s="8">
        <v>0.24678410612374799</v>
      </c>
      <c r="D116" s="11">
        <v>0.14726820458426601</v>
      </c>
      <c r="E116" s="11">
        <v>0.38331851372570502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9.8518942690203906E-2</v>
      </c>
      <c r="D117" s="11">
        <v>5.6826645146577801E-2</v>
      </c>
      <c r="E117" s="11">
        <v>0.16543453937993399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0.17589405921694001</v>
      </c>
      <c r="D118" s="11">
        <v>0.12836541956019701</v>
      </c>
      <c r="E118" s="11">
        <v>0.236250858533609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0.139714346486358</v>
      </c>
      <c r="D119" s="11">
        <v>7.84522117397152E-2</v>
      </c>
      <c r="E119" s="11">
        <v>0.23653626229739499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0.21778565098863101</v>
      </c>
      <c r="D120" s="27">
        <v>0.20281135234595099</v>
      </c>
      <c r="E120" s="27">
        <v>0.23354166167516199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0.330710899888497</v>
      </c>
      <c r="D121" s="11">
        <v>0.268892550850512</v>
      </c>
      <c r="E121" s="11">
        <v>0.39898538321807803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0.21685250125984201</v>
      </c>
      <c r="D122" s="11">
        <v>0.18154197264053201</v>
      </c>
      <c r="E122" s="11">
        <v>0.25687549949608601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0.23872160579298399</v>
      </c>
      <c r="D123" s="11">
        <v>0.19266742683455901</v>
      </c>
      <c r="E123" s="11">
        <v>0.29180535724060003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0.297219796779293</v>
      </c>
      <c r="D124" s="11">
        <v>0.23961845079059499</v>
      </c>
      <c r="E124" s="11">
        <v>0.3620743747322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0.140116249282738</v>
      </c>
      <c r="D125" s="11">
        <v>8.8574713881172301E-2</v>
      </c>
      <c r="E125" s="11">
        <v>0.21458836396647901</v>
      </c>
      <c r="F125" s="15" t="s">
        <v>112</v>
      </c>
    </row>
    <row r="126" spans="1:6" x14ac:dyDescent="0.25">
      <c r="A126" s="12" t="s">
        <v>210</v>
      </c>
      <c r="B126" t="s">
        <v>216</v>
      </c>
      <c r="C126" s="8">
        <v>0.14969776775048599</v>
      </c>
      <c r="D126" s="11">
        <v>0.11406861647361</v>
      </c>
      <c r="E126" s="11">
        <v>0.194018447237054</v>
      </c>
      <c r="F126" s="15" t="s">
        <v>94</v>
      </c>
    </row>
    <row r="127" spans="1:6" x14ac:dyDescent="0.25">
      <c r="A127" s="12" t="s">
        <v>210</v>
      </c>
      <c r="B127" t="s">
        <v>217</v>
      </c>
      <c r="C127" s="8">
        <v>0.19585894716853899</v>
      </c>
      <c r="D127" s="11">
        <v>0.147217102506433</v>
      </c>
      <c r="E127" s="11">
        <v>0.25575253329106601</v>
      </c>
      <c r="F127" s="15" t="s">
        <v>94</v>
      </c>
    </row>
    <row r="128" spans="1:6" x14ac:dyDescent="0.25">
      <c r="A128" s="12" t="s">
        <v>210</v>
      </c>
      <c r="B128" t="s">
        <v>218</v>
      </c>
      <c r="C128" s="8">
        <v>0.24146217863254299</v>
      </c>
      <c r="D128" s="11">
        <v>0.194191247867885</v>
      </c>
      <c r="E128" s="11">
        <v>0.29601296750900302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0.16277279742742501</v>
      </c>
      <c r="D129" s="11">
        <v>0.12558986846130299</v>
      </c>
      <c r="E129" s="11">
        <v>0.20834137137995601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0.21338907756300099</v>
      </c>
      <c r="D130" s="11">
        <v>0.17237905968126099</v>
      </c>
      <c r="E130" s="11">
        <v>0.26107787132712401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0.21153859739775499</v>
      </c>
      <c r="D131" s="11">
        <v>0.16251119050367599</v>
      </c>
      <c r="E131" s="11">
        <v>0.27057821851332498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0.213652302583034</v>
      </c>
      <c r="D132" s="27">
        <v>0.19238159609189001</v>
      </c>
      <c r="E132" s="27">
        <v>0.236585866271321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0.14292476654629399</v>
      </c>
      <c r="D133" s="11">
        <v>8.4880290211589396E-2</v>
      </c>
      <c r="E133" s="11">
        <v>0.230657618081612</v>
      </c>
      <c r="F133" s="15" t="s">
        <v>112</v>
      </c>
    </row>
    <row r="134" spans="1:6" x14ac:dyDescent="0.25">
      <c r="A134" s="12" t="s">
        <v>222</v>
      </c>
      <c r="B134" t="s">
        <v>224</v>
      </c>
      <c r="C134" s="8">
        <v>0.15999225765723499</v>
      </c>
      <c r="D134" s="11">
        <v>0.116904054065983</v>
      </c>
      <c r="E134" s="11">
        <v>0.215093621942191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0.26458618741093598</v>
      </c>
      <c r="D135" s="11">
        <v>0.18958749398942901</v>
      </c>
      <c r="E135" s="11">
        <v>0.35621281916119002</v>
      </c>
      <c r="F135" s="15" t="s">
        <v>94</v>
      </c>
    </row>
    <row r="136" spans="1:6" x14ac:dyDescent="0.25">
      <c r="A136" s="12" t="s">
        <v>222</v>
      </c>
      <c r="B136" t="s">
        <v>226</v>
      </c>
      <c r="C136" s="8">
        <v>0.192841216408069</v>
      </c>
      <c r="D136" s="11">
        <v>0.123851354847067</v>
      </c>
      <c r="E136" s="11">
        <v>0.28764426857891401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0.204235773583649</v>
      </c>
      <c r="D137" s="11">
        <v>0.126898139198072</v>
      </c>
      <c r="E137" s="11">
        <v>0.311870671060482</v>
      </c>
      <c r="F137" s="15" t="s">
        <v>112</v>
      </c>
    </row>
    <row r="138" spans="1:6" x14ac:dyDescent="0.25">
      <c r="A138" s="12" t="s">
        <v>222</v>
      </c>
      <c r="B138" t="s">
        <v>228</v>
      </c>
      <c r="C138" s="8">
        <v>0.23107680626450799</v>
      </c>
      <c r="D138" s="11">
        <v>0.16978696207666</v>
      </c>
      <c r="E138" s="11">
        <v>0.30632774142428498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0.28913247168574902</v>
      </c>
      <c r="D139" s="11">
        <v>0.208314525049796</v>
      </c>
      <c r="E139" s="11">
        <v>0.38601668568982</v>
      </c>
      <c r="F139" s="15" t="s">
        <v>94</v>
      </c>
    </row>
    <row r="140" spans="1:6" x14ac:dyDescent="0.25">
      <c r="A140" s="12" t="s">
        <v>222</v>
      </c>
      <c r="B140" t="s">
        <v>230</v>
      </c>
      <c r="C140" s="8">
        <v>0.106314797407357</v>
      </c>
      <c r="D140" s="11">
        <v>5.6996312953177301E-2</v>
      </c>
      <c r="E140" s="11">
        <v>0.18972245285880701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0.23870458831767399</v>
      </c>
      <c r="D141" s="11">
        <v>0.202956339767422</v>
      </c>
      <c r="E141" s="11">
        <v>0.27854892371353002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0.10363963261517101</v>
      </c>
      <c r="D142" s="11">
        <v>4.8273550898818303E-2</v>
      </c>
      <c r="E142" s="11">
        <v>0.20858900421155999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0.144485829823159</v>
      </c>
      <c r="D143" s="11">
        <v>9.4376455804231901E-2</v>
      </c>
      <c r="E143" s="11">
        <v>0.214887841042667</v>
      </c>
      <c r="F143" s="15" t="s">
        <v>94</v>
      </c>
    </row>
    <row r="144" spans="1:6" x14ac:dyDescent="0.25">
      <c r="A144" s="12" t="s">
        <v>222</v>
      </c>
      <c r="B144" t="s">
        <v>234</v>
      </c>
      <c r="C144" s="8">
        <v>0.152778867447631</v>
      </c>
      <c r="D144" s="11">
        <v>0.106145527698563</v>
      </c>
      <c r="E144" s="11">
        <v>0.21497253615739101</v>
      </c>
      <c r="F144" s="15" t="s">
        <v>94</v>
      </c>
    </row>
    <row r="145" spans="1:6" x14ac:dyDescent="0.25">
      <c r="A145" s="28" t="s">
        <v>235</v>
      </c>
      <c r="B145" s="30" t="s">
        <v>106</v>
      </c>
      <c r="C145" s="26">
        <v>0.14986711424434601</v>
      </c>
      <c r="D145" s="27">
        <v>0.12548469373830101</v>
      </c>
      <c r="E145" s="27">
        <v>0.17802275312820201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7.4872949698390007E-2</v>
      </c>
      <c r="D146" s="11">
        <v>5.1227340138166003E-2</v>
      </c>
      <c r="E146" s="11">
        <v>0.108188377815939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9.4245146147109105E-2</v>
      </c>
      <c r="D147" s="11">
        <v>5.87012723635165E-2</v>
      </c>
      <c r="E147" s="11">
        <v>0.14792872842094401</v>
      </c>
      <c r="F147" s="15" t="s">
        <v>94</v>
      </c>
    </row>
    <row r="148" spans="1:6" x14ac:dyDescent="0.25">
      <c r="A148" s="12" t="s">
        <v>235</v>
      </c>
      <c r="B148" t="s">
        <v>238</v>
      </c>
      <c r="C148" s="8">
        <v>6.2990364368853705E-2</v>
      </c>
      <c r="D148" s="11">
        <v>3.3677415307137901E-2</v>
      </c>
      <c r="E148" s="11">
        <v>0.114786668265972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1.12908295193687E-2</v>
      </c>
      <c r="D149" s="11">
        <v>2.4268341138064201E-3</v>
      </c>
      <c r="E149" s="11">
        <v>5.0879251102983102E-2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0.193806529074281</v>
      </c>
      <c r="D150" s="11">
        <v>0.158023945973363</v>
      </c>
      <c r="E150" s="11">
        <v>0.23542608031579301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0.15695939003343601</v>
      </c>
      <c r="D151" s="27">
        <v>0.136808907490374</v>
      </c>
      <c r="E151" s="27">
        <v>0.17946077397628701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0.14551278754680899</v>
      </c>
      <c r="D152" s="11">
        <v>0.108493079918743</v>
      </c>
      <c r="E152" s="11">
        <v>0.19243760852097599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6.5767686275841702E-2</v>
      </c>
      <c r="D153" s="11">
        <v>3.5294777812652202E-2</v>
      </c>
      <c r="E153" s="11">
        <v>0.119296876107315</v>
      </c>
      <c r="F153" s="15" t="s">
        <v>112</v>
      </c>
    </row>
    <row r="154" spans="1:6" x14ac:dyDescent="0.25">
      <c r="A154" s="12" t="s">
        <v>241</v>
      </c>
      <c r="B154" t="s">
        <v>244</v>
      </c>
      <c r="C154" s="8">
        <v>0.160298393258199</v>
      </c>
      <c r="D154" s="11">
        <v>0.11898232732455399</v>
      </c>
      <c r="E154" s="11">
        <v>0.21250083183072199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0.19050240686144801</v>
      </c>
      <c r="D155" s="11">
        <v>0.14666120924273099</v>
      </c>
      <c r="E155" s="11">
        <v>0.24370619965579299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0.14165591887967999</v>
      </c>
      <c r="D156" s="11">
        <v>0.112025715036941</v>
      </c>
      <c r="E156" s="11">
        <v>0.177556089518562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0.21537263054782799</v>
      </c>
      <c r="D157" s="11">
        <v>0.14925707989064799</v>
      </c>
      <c r="E157" s="11">
        <v>0.30043261374531499</v>
      </c>
      <c r="F157" s="15" t="s">
        <v>94</v>
      </c>
    </row>
    <row r="158" spans="1:6" x14ac:dyDescent="0.25">
      <c r="A158" s="12" t="s">
        <v>241</v>
      </c>
      <c r="B158" t="s">
        <v>248</v>
      </c>
      <c r="C158" s="8">
        <v>6.0166417214016402E-2</v>
      </c>
      <c r="D158" s="11">
        <v>2.9074735435174599E-2</v>
      </c>
      <c r="E158" s="11">
        <v>0.120384186361401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4.4808180186918602E-2</v>
      </c>
      <c r="D159" s="27">
        <v>3.05879923547407E-2</v>
      </c>
      <c r="E159" s="27">
        <v>6.5194660673335E-2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5.2393776990940999E-2</v>
      </c>
      <c r="D160" s="11">
        <v>2.8113421790125302E-2</v>
      </c>
      <c r="E160" s="11">
        <v>9.5581714548453198E-2</v>
      </c>
      <c r="F160" s="15" t="s">
        <v>112</v>
      </c>
    </row>
    <row r="161" spans="1:6" x14ac:dyDescent="0.25">
      <c r="A161" s="12" t="s">
        <v>249</v>
      </c>
      <c r="B161" t="s">
        <v>250</v>
      </c>
      <c r="C161" s="8">
        <v>4.1408520458895703E-2</v>
      </c>
      <c r="D161" s="11">
        <v>2.53165537601189E-2</v>
      </c>
      <c r="E161" s="11">
        <v>6.7025645805041195E-2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3.9489709270187801E-2</v>
      </c>
      <c r="D162" s="27">
        <v>2.8167747045727901E-2</v>
      </c>
      <c r="E162" s="27">
        <v>5.5104468743496102E-2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6.1113770573019997E-2</v>
      </c>
      <c r="D163" s="11">
        <v>3.6054451903682498E-2</v>
      </c>
      <c r="E163" s="11">
        <v>0.101751816679736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3.5799351920718002E-2</v>
      </c>
      <c r="D164" s="10">
        <v>2.37617689190186E-2</v>
      </c>
      <c r="E164" s="10">
        <v>5.3600289244980802E-2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/>
  </sheetViews>
  <sheetFormatPr baseColWidth="10" defaultColWidth="11.42578125" defaultRowHeight="15" x14ac:dyDescent="0.25"/>
  <cols>
    <col min="1" max="2" width="21.7109375" customWidth="1"/>
    <col min="3" max="3" width="23.7109375" customWidth="1"/>
    <col min="6" max="6" width="5.7109375" customWidth="1"/>
  </cols>
  <sheetData>
    <row r="1" spans="1:6" x14ac:dyDescent="0.25">
      <c r="A1" s="31" t="str">
        <f>HYPERLINK("#'Índice'!A1", "Índice")</f>
        <v>Índice</v>
      </c>
      <c r="B1" t="s">
        <v>94</v>
      </c>
      <c r="C1" t="s">
        <v>94</v>
      </c>
      <c r="D1" t="s">
        <v>94</v>
      </c>
      <c r="E1" t="s">
        <v>94</v>
      </c>
      <c r="F1" t="s">
        <v>94</v>
      </c>
    </row>
    <row r="2" spans="1:6" x14ac:dyDescent="0.25">
      <c r="A2" s="1" t="s">
        <v>93</v>
      </c>
    </row>
    <row r="3" spans="1:6" x14ac:dyDescent="0.25">
      <c r="A3" s="1" t="s">
        <v>343</v>
      </c>
      <c r="B3" t="s">
        <v>94</v>
      </c>
      <c r="C3" t="s">
        <v>94</v>
      </c>
      <c r="D3" t="s">
        <v>94</v>
      </c>
      <c r="E3" t="s">
        <v>94</v>
      </c>
      <c r="F3" t="s">
        <v>94</v>
      </c>
    </row>
    <row r="4" spans="1:6" x14ac:dyDescent="0.25">
      <c r="A4" t="s">
        <v>94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A5" t="s">
        <v>94</v>
      </c>
      <c r="B5" t="s">
        <v>94</v>
      </c>
      <c r="C5" t="s">
        <v>94</v>
      </c>
      <c r="D5" t="s">
        <v>94</v>
      </c>
      <c r="E5" t="s">
        <v>94</v>
      </c>
      <c r="F5" t="s">
        <v>94</v>
      </c>
    </row>
    <row r="6" spans="1:6" x14ac:dyDescent="0.25">
      <c r="A6" t="s">
        <v>94</v>
      </c>
      <c r="B6" t="s">
        <v>94</v>
      </c>
      <c r="C6" t="s">
        <v>94</v>
      </c>
      <c r="D6" t="s">
        <v>94</v>
      </c>
      <c r="E6" t="s">
        <v>94</v>
      </c>
      <c r="F6" t="s">
        <v>94</v>
      </c>
    </row>
    <row r="7" spans="1:6" x14ac:dyDescent="0.25">
      <c r="A7" t="s">
        <v>94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</row>
    <row r="8" spans="1:6" x14ac:dyDescent="0.25">
      <c r="A8" t="s">
        <v>94</v>
      </c>
      <c r="B8" t="s">
        <v>94</v>
      </c>
      <c r="C8" t="s">
        <v>94</v>
      </c>
      <c r="D8" t="s">
        <v>94</v>
      </c>
      <c r="E8" t="s">
        <v>94</v>
      </c>
      <c r="F8" t="s">
        <v>94</v>
      </c>
    </row>
    <row r="9" spans="1:6" x14ac:dyDescent="0.25">
      <c r="A9" t="s">
        <v>94</v>
      </c>
      <c r="B9" t="s">
        <v>94</v>
      </c>
      <c r="C9" s="5" t="s">
        <v>96</v>
      </c>
      <c r="D9" s="7" t="s">
        <v>94</v>
      </c>
      <c r="E9" s="7" t="s">
        <v>94</v>
      </c>
      <c r="F9" s="6" t="s">
        <v>94</v>
      </c>
    </row>
    <row r="10" spans="1:6" x14ac:dyDescent="0.25">
      <c r="A10" t="s">
        <v>94</v>
      </c>
      <c r="B10" t="s">
        <v>94</v>
      </c>
      <c r="C10" s="3" t="s">
        <v>94</v>
      </c>
      <c r="D10" t="s">
        <v>94</v>
      </c>
      <c r="E10" t="s">
        <v>94</v>
      </c>
      <c r="F10" s="4" t="s">
        <v>94</v>
      </c>
    </row>
    <row r="11" spans="1:6" x14ac:dyDescent="0.25">
      <c r="A11" s="19" t="s">
        <v>97</v>
      </c>
      <c r="B11" s="18" t="s">
        <v>98</v>
      </c>
      <c r="C11" s="19" t="s">
        <v>99</v>
      </c>
      <c r="D11" s="18" t="s">
        <v>100</v>
      </c>
      <c r="E11" s="18" t="s">
        <v>101</v>
      </c>
      <c r="F11" s="20" t="s">
        <v>102</v>
      </c>
    </row>
    <row r="12" spans="1:6" x14ac:dyDescent="0.25">
      <c r="A12" s="24" t="s">
        <v>103</v>
      </c>
      <c r="B12" s="7" t="s">
        <v>104</v>
      </c>
      <c r="C12" s="22">
        <v>0.27354352952002697</v>
      </c>
      <c r="D12" s="23">
        <v>0.26608196184209199</v>
      </c>
      <c r="E12" s="23">
        <v>0.281134185859925</v>
      </c>
      <c r="F12" s="25" t="s">
        <v>94</v>
      </c>
    </row>
    <row r="13" spans="1:6" x14ac:dyDescent="0.25">
      <c r="A13" s="28" t="s">
        <v>105</v>
      </c>
      <c r="B13" s="30" t="s">
        <v>106</v>
      </c>
      <c r="C13" s="26">
        <v>0.34367204463548701</v>
      </c>
      <c r="D13" s="27">
        <v>0.29835913328576502</v>
      </c>
      <c r="E13" s="27">
        <v>0.39202176490311602</v>
      </c>
      <c r="F13" s="29" t="s">
        <v>94</v>
      </c>
    </row>
    <row r="14" spans="1:6" x14ac:dyDescent="0.25">
      <c r="A14" s="12" t="s">
        <v>105</v>
      </c>
      <c r="B14" t="s">
        <v>107</v>
      </c>
      <c r="C14" s="8">
        <v>0.34540490862957302</v>
      </c>
      <c r="D14" s="11">
        <v>0.29983500664115298</v>
      </c>
      <c r="E14" s="11">
        <v>0.39400328795088901</v>
      </c>
      <c r="F14" s="15" t="s">
        <v>94</v>
      </c>
    </row>
    <row r="15" spans="1:6" x14ac:dyDescent="0.25">
      <c r="A15" s="28" t="s">
        <v>108</v>
      </c>
      <c r="B15" s="30" t="s">
        <v>106</v>
      </c>
      <c r="C15" s="26">
        <v>0.38469450462729199</v>
      </c>
      <c r="D15" s="27">
        <v>0.33973146152509298</v>
      </c>
      <c r="E15" s="27">
        <v>0.43171741098271899</v>
      </c>
      <c r="F15" s="29" t="s">
        <v>94</v>
      </c>
    </row>
    <row r="16" spans="1:6" x14ac:dyDescent="0.25">
      <c r="A16" s="12" t="s">
        <v>108</v>
      </c>
      <c r="B16" t="s">
        <v>109</v>
      </c>
      <c r="C16" s="8">
        <v>0.36191671356440303</v>
      </c>
      <c r="D16" s="11">
        <v>0.304306239790615</v>
      </c>
      <c r="E16" s="11">
        <v>0.42378993133075599</v>
      </c>
      <c r="F16" s="15" t="s">
        <v>94</v>
      </c>
    </row>
    <row r="17" spans="1:6" x14ac:dyDescent="0.25">
      <c r="A17" s="12" t="s">
        <v>108</v>
      </c>
      <c r="B17" t="s">
        <v>110</v>
      </c>
      <c r="C17" s="8">
        <v>0.40540248655157202</v>
      </c>
      <c r="D17" s="11">
        <v>0.34162009579948999</v>
      </c>
      <c r="E17" s="11">
        <v>0.47254616873174199</v>
      </c>
      <c r="F17" s="15" t="s">
        <v>94</v>
      </c>
    </row>
    <row r="18" spans="1:6" x14ac:dyDescent="0.25">
      <c r="A18" s="12" t="s">
        <v>108</v>
      </c>
      <c r="B18" t="s">
        <v>111</v>
      </c>
      <c r="C18" s="8">
        <v>0.304639694221707</v>
      </c>
      <c r="D18" s="11">
        <v>0.220699236606032</v>
      </c>
      <c r="E18" s="11">
        <v>0.40395695274136001</v>
      </c>
      <c r="F18" s="15" t="s">
        <v>94</v>
      </c>
    </row>
    <row r="19" spans="1:6" x14ac:dyDescent="0.25">
      <c r="A19" s="28" t="s">
        <v>113</v>
      </c>
      <c r="B19" s="30" t="s">
        <v>106</v>
      </c>
      <c r="C19" s="26">
        <v>0.329208907503794</v>
      </c>
      <c r="D19" s="27">
        <v>0.28030096449583303</v>
      </c>
      <c r="E19" s="27">
        <v>0.38211960777927201</v>
      </c>
      <c r="F19" s="29" t="s">
        <v>94</v>
      </c>
    </row>
    <row r="20" spans="1:6" x14ac:dyDescent="0.25">
      <c r="A20" s="12" t="s">
        <v>113</v>
      </c>
      <c r="B20" t="s">
        <v>113</v>
      </c>
      <c r="C20" s="8">
        <v>0.41618560585845299</v>
      </c>
      <c r="D20" s="11">
        <v>0.34767553698020098</v>
      </c>
      <c r="E20" s="11">
        <v>0.48809445833695903</v>
      </c>
      <c r="F20" s="15" t="s">
        <v>94</v>
      </c>
    </row>
    <row r="21" spans="1:6" x14ac:dyDescent="0.25">
      <c r="A21" s="12" t="s">
        <v>113</v>
      </c>
      <c r="B21" t="s">
        <v>114</v>
      </c>
      <c r="C21" s="8">
        <v>0.206395206066013</v>
      </c>
      <c r="D21" s="11">
        <v>0.14540739254167201</v>
      </c>
      <c r="E21" s="11">
        <v>0.28444875297932098</v>
      </c>
      <c r="F21" s="15" t="s">
        <v>94</v>
      </c>
    </row>
    <row r="22" spans="1:6" x14ac:dyDescent="0.25">
      <c r="A22" s="12" t="s">
        <v>113</v>
      </c>
      <c r="B22" t="s">
        <v>115</v>
      </c>
      <c r="C22" s="8">
        <v>1.7646524432612099E-2</v>
      </c>
      <c r="D22" s="11">
        <v>6.0788573401020897E-3</v>
      </c>
      <c r="E22" s="11">
        <v>5.01167608249714E-2</v>
      </c>
      <c r="F22" s="15" t="s">
        <v>112</v>
      </c>
    </row>
    <row r="23" spans="1:6" x14ac:dyDescent="0.25">
      <c r="A23" s="28" t="s">
        <v>116</v>
      </c>
      <c r="B23" s="30" t="s">
        <v>106</v>
      </c>
      <c r="C23" s="26">
        <v>0.15015721062708501</v>
      </c>
      <c r="D23" s="27">
        <v>0.11597809458241699</v>
      </c>
      <c r="E23" s="27">
        <v>0.19221884763588401</v>
      </c>
      <c r="F23" s="29" t="s">
        <v>94</v>
      </c>
    </row>
    <row r="24" spans="1:6" x14ac:dyDescent="0.25">
      <c r="A24" s="12" t="s">
        <v>116</v>
      </c>
      <c r="B24" t="s">
        <v>117</v>
      </c>
      <c r="C24" s="8">
        <v>2.05238195082172E-2</v>
      </c>
      <c r="D24" s="11">
        <v>7.7229297997243396E-3</v>
      </c>
      <c r="E24" s="11">
        <v>5.3400550184457003E-2</v>
      </c>
      <c r="F24" s="15" t="s">
        <v>112</v>
      </c>
    </row>
    <row r="25" spans="1:6" x14ac:dyDescent="0.25">
      <c r="A25" s="12" t="s">
        <v>116</v>
      </c>
      <c r="B25" t="s">
        <v>118</v>
      </c>
      <c r="C25" s="8">
        <v>0.16187642243089101</v>
      </c>
      <c r="D25" s="11">
        <v>0.118276084089161</v>
      </c>
      <c r="E25" s="11">
        <v>0.217583031370401</v>
      </c>
      <c r="F25" s="15" t="s">
        <v>94</v>
      </c>
    </row>
    <row r="26" spans="1:6" x14ac:dyDescent="0.25">
      <c r="A26" s="12" t="s">
        <v>116</v>
      </c>
      <c r="B26" t="s">
        <v>119</v>
      </c>
      <c r="C26" s="8">
        <v>0.15601560568261699</v>
      </c>
      <c r="D26" s="11">
        <v>0.102012441713388</v>
      </c>
      <c r="E26" s="11">
        <v>0.231245011960095</v>
      </c>
      <c r="F26" s="15" t="s">
        <v>94</v>
      </c>
    </row>
    <row r="27" spans="1:6" x14ac:dyDescent="0.25">
      <c r="A27" s="28" t="s">
        <v>120</v>
      </c>
      <c r="B27" s="30" t="s">
        <v>106</v>
      </c>
      <c r="C27" s="26">
        <v>0.241527477181011</v>
      </c>
      <c r="D27" s="27">
        <v>0.209535838271494</v>
      </c>
      <c r="E27" s="27">
        <v>0.276693807529939</v>
      </c>
      <c r="F27" s="29" t="s">
        <v>94</v>
      </c>
    </row>
    <row r="28" spans="1:6" x14ac:dyDescent="0.25">
      <c r="A28" s="12" t="s">
        <v>120</v>
      </c>
      <c r="B28" t="s">
        <v>120</v>
      </c>
      <c r="C28" s="8">
        <v>0.21108540564091999</v>
      </c>
      <c r="D28" s="11">
        <v>0.15829667077287701</v>
      </c>
      <c r="E28" s="11">
        <v>0.27571168705811699</v>
      </c>
      <c r="F28" s="15" t="s">
        <v>94</v>
      </c>
    </row>
    <row r="29" spans="1:6" x14ac:dyDescent="0.25">
      <c r="A29" s="12" t="s">
        <v>120</v>
      </c>
      <c r="B29" t="s">
        <v>121</v>
      </c>
      <c r="C29" s="8">
        <v>2.8051353001098601E-2</v>
      </c>
      <c r="D29" s="11">
        <v>1.3137342187695701E-2</v>
      </c>
      <c r="E29" s="11">
        <v>5.8886047335170701E-2</v>
      </c>
      <c r="F29" s="15" t="s">
        <v>112</v>
      </c>
    </row>
    <row r="30" spans="1:6" x14ac:dyDescent="0.25">
      <c r="A30" s="12" t="s">
        <v>120</v>
      </c>
      <c r="B30" t="s">
        <v>122</v>
      </c>
      <c r="C30" s="8">
        <v>0.30439938087322899</v>
      </c>
      <c r="D30" s="11">
        <v>0.247729441835428</v>
      </c>
      <c r="E30" s="11">
        <v>0.36769657522281202</v>
      </c>
      <c r="F30" s="15" t="s">
        <v>94</v>
      </c>
    </row>
    <row r="31" spans="1:6" x14ac:dyDescent="0.25">
      <c r="A31" s="12" t="s">
        <v>120</v>
      </c>
      <c r="B31" t="s">
        <v>123</v>
      </c>
      <c r="C31" s="8">
        <v>5.4678429553630802E-2</v>
      </c>
      <c r="D31" s="11">
        <v>3.0826565800378101E-2</v>
      </c>
      <c r="E31" s="11">
        <v>9.5173213682970395E-2</v>
      </c>
      <c r="F31" s="15" t="s">
        <v>94</v>
      </c>
    </row>
    <row r="32" spans="1:6" x14ac:dyDescent="0.25">
      <c r="A32" s="12" t="s">
        <v>120</v>
      </c>
      <c r="B32" t="s">
        <v>124</v>
      </c>
      <c r="C32" s="8">
        <v>0.27966266162696701</v>
      </c>
      <c r="D32" s="11">
        <v>0.21045383407703699</v>
      </c>
      <c r="E32" s="11">
        <v>0.36121858043363397</v>
      </c>
      <c r="F32" s="15" t="s">
        <v>94</v>
      </c>
    </row>
    <row r="33" spans="1:6" x14ac:dyDescent="0.25">
      <c r="A33" s="28" t="s">
        <v>125</v>
      </c>
      <c r="B33" s="30" t="s">
        <v>106</v>
      </c>
      <c r="C33" s="26">
        <v>0.24612889956099099</v>
      </c>
      <c r="D33" s="27">
        <v>0.22615853190368801</v>
      </c>
      <c r="E33" s="27">
        <v>0.26725368195063798</v>
      </c>
      <c r="F33" s="29" t="s">
        <v>94</v>
      </c>
    </row>
    <row r="34" spans="1:6" x14ac:dyDescent="0.25">
      <c r="A34" s="12" t="s">
        <v>125</v>
      </c>
      <c r="B34" t="s">
        <v>126</v>
      </c>
      <c r="C34" s="8">
        <v>0.191214651989741</v>
      </c>
      <c r="D34" s="11">
        <v>0.13145050799972799</v>
      </c>
      <c r="E34" s="11">
        <v>0.26971289875528798</v>
      </c>
      <c r="F34" s="15" t="s">
        <v>94</v>
      </c>
    </row>
    <row r="35" spans="1:6" x14ac:dyDescent="0.25">
      <c r="A35" s="12" t="s">
        <v>125</v>
      </c>
      <c r="B35" t="s">
        <v>127</v>
      </c>
      <c r="C35" s="8">
        <v>0.43682284740557697</v>
      </c>
      <c r="D35" s="11">
        <v>0.35336542242270103</v>
      </c>
      <c r="E35" s="11">
        <v>0.524017904190757</v>
      </c>
      <c r="F35" s="15" t="s">
        <v>94</v>
      </c>
    </row>
    <row r="36" spans="1:6" x14ac:dyDescent="0.25">
      <c r="A36" s="12" t="s">
        <v>125</v>
      </c>
      <c r="B36" t="s">
        <v>128</v>
      </c>
      <c r="C36" s="8">
        <v>0.229651805489997</v>
      </c>
      <c r="D36" s="11">
        <v>0.15215340567868199</v>
      </c>
      <c r="E36" s="11">
        <v>0.33120363597499702</v>
      </c>
      <c r="F36" s="15" t="s">
        <v>112</v>
      </c>
    </row>
    <row r="37" spans="1:6" x14ac:dyDescent="0.25">
      <c r="A37" s="12" t="s">
        <v>125</v>
      </c>
      <c r="B37" t="s">
        <v>129</v>
      </c>
      <c r="C37" s="8">
        <v>0.20308399079442799</v>
      </c>
      <c r="D37" s="11">
        <v>0.143940580101484</v>
      </c>
      <c r="E37" s="11">
        <v>0.27861942005125101</v>
      </c>
      <c r="F37" s="15" t="s">
        <v>94</v>
      </c>
    </row>
    <row r="38" spans="1:6" x14ac:dyDescent="0.25">
      <c r="A38" s="12" t="s">
        <v>125</v>
      </c>
      <c r="B38" t="s">
        <v>130</v>
      </c>
      <c r="C38" s="8">
        <v>0.145165442457555</v>
      </c>
      <c r="D38" s="11">
        <v>9.0268677828532706E-2</v>
      </c>
      <c r="E38" s="11">
        <v>0.22518378323562699</v>
      </c>
      <c r="F38" s="15" t="s">
        <v>112</v>
      </c>
    </row>
    <row r="39" spans="1:6" x14ac:dyDescent="0.25">
      <c r="A39" s="12" t="s">
        <v>125</v>
      </c>
      <c r="B39" t="s">
        <v>131</v>
      </c>
      <c r="C39" s="8">
        <v>7.43683845755687E-2</v>
      </c>
      <c r="D39" s="11">
        <v>4.9971123705556397E-2</v>
      </c>
      <c r="E39" s="11">
        <v>0.109306572010184</v>
      </c>
      <c r="F39" s="15" t="s">
        <v>94</v>
      </c>
    </row>
    <row r="40" spans="1:6" x14ac:dyDescent="0.25">
      <c r="A40" s="12" t="s">
        <v>125</v>
      </c>
      <c r="B40" t="s">
        <v>132</v>
      </c>
      <c r="C40" s="8">
        <v>0.224438600674293</v>
      </c>
      <c r="D40" s="11">
        <v>0.171189598074698</v>
      </c>
      <c r="E40" s="11">
        <v>0.28848565121728198</v>
      </c>
      <c r="F40" s="15" t="s">
        <v>94</v>
      </c>
    </row>
    <row r="41" spans="1:6" x14ac:dyDescent="0.25">
      <c r="A41" s="12" t="s">
        <v>125</v>
      </c>
      <c r="B41" t="s">
        <v>133</v>
      </c>
      <c r="C41" s="8">
        <v>8.5251122504396704E-2</v>
      </c>
      <c r="D41" s="11">
        <v>5.3547995371438603E-2</v>
      </c>
      <c r="E41" s="11">
        <v>0.13308479504456899</v>
      </c>
      <c r="F41" s="15" t="s">
        <v>94</v>
      </c>
    </row>
    <row r="42" spans="1:6" x14ac:dyDescent="0.25">
      <c r="A42" s="12" t="s">
        <v>125</v>
      </c>
      <c r="B42" t="s">
        <v>134</v>
      </c>
      <c r="C42" s="8">
        <v>0.146491682016509</v>
      </c>
      <c r="D42" s="11">
        <v>9.4317691565724407E-2</v>
      </c>
      <c r="E42" s="11">
        <v>0.220500262210193</v>
      </c>
      <c r="F42" s="15" t="s">
        <v>112</v>
      </c>
    </row>
    <row r="43" spans="1:6" x14ac:dyDescent="0.25">
      <c r="A43" s="12" t="s">
        <v>125</v>
      </c>
      <c r="B43" t="s">
        <v>125</v>
      </c>
      <c r="C43" s="8">
        <v>0.25166847973274897</v>
      </c>
      <c r="D43" s="11">
        <v>0.20282963002616999</v>
      </c>
      <c r="E43" s="11">
        <v>0.30772754678846198</v>
      </c>
      <c r="F43" s="15" t="s">
        <v>94</v>
      </c>
    </row>
    <row r="44" spans="1:6" x14ac:dyDescent="0.25">
      <c r="A44" s="12" t="s">
        <v>125</v>
      </c>
      <c r="B44" t="s">
        <v>135</v>
      </c>
      <c r="C44" s="8">
        <v>0.358059861090401</v>
      </c>
      <c r="D44" s="11">
        <v>0.30226972465795299</v>
      </c>
      <c r="E44" s="11">
        <v>0.41797862113304501</v>
      </c>
      <c r="F44" s="15" t="s">
        <v>94</v>
      </c>
    </row>
    <row r="45" spans="1:6" x14ac:dyDescent="0.25">
      <c r="A45" s="12" t="s">
        <v>125</v>
      </c>
      <c r="B45" t="s">
        <v>136</v>
      </c>
      <c r="C45" s="8">
        <v>0.33487103201961899</v>
      </c>
      <c r="D45" s="11">
        <v>0.28363195108060602</v>
      </c>
      <c r="E45" s="11">
        <v>0.39032308712844899</v>
      </c>
      <c r="F45" s="15" t="s">
        <v>94</v>
      </c>
    </row>
    <row r="46" spans="1:6" x14ac:dyDescent="0.25">
      <c r="A46" s="28" t="s">
        <v>137</v>
      </c>
      <c r="B46" s="30" t="s">
        <v>106</v>
      </c>
      <c r="C46" s="26">
        <v>0.311072425263344</v>
      </c>
      <c r="D46" s="27">
        <v>0.29812071916624899</v>
      </c>
      <c r="E46" s="27">
        <v>0.32432680646402601</v>
      </c>
      <c r="F46" s="29" t="s">
        <v>94</v>
      </c>
    </row>
    <row r="47" spans="1:6" x14ac:dyDescent="0.25">
      <c r="A47" s="12" t="s">
        <v>137</v>
      </c>
      <c r="B47" t="s">
        <v>138</v>
      </c>
      <c r="C47" s="8">
        <v>0.14641156070801101</v>
      </c>
      <c r="D47" s="11">
        <v>8.7674102440753507E-2</v>
      </c>
      <c r="E47" s="11">
        <v>0.234390365290952</v>
      </c>
      <c r="F47" s="15" t="s">
        <v>112</v>
      </c>
    </row>
    <row r="48" spans="1:6" x14ac:dyDescent="0.25">
      <c r="A48" s="12" t="s">
        <v>137</v>
      </c>
      <c r="B48" t="s">
        <v>139</v>
      </c>
      <c r="C48" s="8">
        <v>0.21228896447218101</v>
      </c>
      <c r="D48" s="11">
        <v>0.14614707706778499</v>
      </c>
      <c r="E48" s="11">
        <v>0.29792041195602798</v>
      </c>
      <c r="F48" s="15" t="s">
        <v>94</v>
      </c>
    </row>
    <row r="49" spans="1:6" x14ac:dyDescent="0.25">
      <c r="A49" s="12" t="s">
        <v>137</v>
      </c>
      <c r="B49" t="s">
        <v>140</v>
      </c>
      <c r="C49" s="8">
        <v>0.13810845504428601</v>
      </c>
      <c r="D49" s="11">
        <v>8.36433635710324E-2</v>
      </c>
      <c r="E49" s="11">
        <v>0.21954210033923299</v>
      </c>
      <c r="F49" s="15" t="s">
        <v>112</v>
      </c>
    </row>
    <row r="50" spans="1:6" x14ac:dyDescent="0.25">
      <c r="A50" s="12" t="s">
        <v>137</v>
      </c>
      <c r="B50" t="s">
        <v>141</v>
      </c>
      <c r="C50" s="8">
        <v>0.242974167134728</v>
      </c>
      <c r="D50" s="11">
        <v>0.154404958188533</v>
      </c>
      <c r="E50" s="11">
        <v>0.36067799319107302</v>
      </c>
      <c r="F50" s="15" t="s">
        <v>112</v>
      </c>
    </row>
    <row r="51" spans="1:6" x14ac:dyDescent="0.25">
      <c r="A51" s="12" t="s">
        <v>137</v>
      </c>
      <c r="B51" t="s">
        <v>142</v>
      </c>
      <c r="C51" s="8">
        <v>0.18219494551871501</v>
      </c>
      <c r="D51" s="11">
        <v>0.12969273789816299</v>
      </c>
      <c r="E51" s="11">
        <v>0.249849472166562</v>
      </c>
      <c r="F51" s="15" t="s">
        <v>94</v>
      </c>
    </row>
    <row r="52" spans="1:6" x14ac:dyDescent="0.25">
      <c r="A52" s="12" t="s">
        <v>137</v>
      </c>
      <c r="B52" t="s">
        <v>143</v>
      </c>
      <c r="C52" s="8">
        <v>0.19432463883912801</v>
      </c>
      <c r="D52" s="11">
        <v>0.1189795790944</v>
      </c>
      <c r="E52" s="11">
        <v>0.30107742284091299</v>
      </c>
      <c r="F52" s="15" t="s">
        <v>112</v>
      </c>
    </row>
    <row r="53" spans="1:6" x14ac:dyDescent="0.25">
      <c r="A53" s="12" t="s">
        <v>137</v>
      </c>
      <c r="B53" t="s">
        <v>144</v>
      </c>
      <c r="C53" s="8">
        <v>0.452554719042839</v>
      </c>
      <c r="D53" s="11">
        <v>0.36278093906868603</v>
      </c>
      <c r="E53" s="11">
        <v>0.54552522880599597</v>
      </c>
      <c r="F53" s="15" t="s">
        <v>94</v>
      </c>
    </row>
    <row r="54" spans="1:6" x14ac:dyDescent="0.25">
      <c r="A54" s="12" t="s">
        <v>137</v>
      </c>
      <c r="B54" t="s">
        <v>145</v>
      </c>
      <c r="C54" s="8">
        <v>0.32584894477273402</v>
      </c>
      <c r="D54" s="11">
        <v>0.204455607565382</v>
      </c>
      <c r="E54" s="11">
        <v>0.47617685181033198</v>
      </c>
      <c r="F54" s="15" t="s">
        <v>112</v>
      </c>
    </row>
    <row r="55" spans="1:6" x14ac:dyDescent="0.25">
      <c r="A55" s="12" t="s">
        <v>137</v>
      </c>
      <c r="B55" t="s">
        <v>146</v>
      </c>
      <c r="C55" s="8">
        <v>0.276443089173048</v>
      </c>
      <c r="D55" s="11">
        <v>0.17366375020909899</v>
      </c>
      <c r="E55" s="11">
        <v>0.409878506770321</v>
      </c>
      <c r="F55" s="15" t="s">
        <v>112</v>
      </c>
    </row>
    <row r="56" spans="1:6" x14ac:dyDescent="0.25">
      <c r="A56" s="12" t="s">
        <v>137</v>
      </c>
      <c r="B56" t="s">
        <v>147</v>
      </c>
      <c r="C56" s="8">
        <v>0.31860066015541799</v>
      </c>
      <c r="D56" s="11">
        <v>0.22811006361545499</v>
      </c>
      <c r="E56" s="11">
        <v>0.425213710383399</v>
      </c>
      <c r="F56" s="15" t="s">
        <v>94</v>
      </c>
    </row>
    <row r="57" spans="1:6" x14ac:dyDescent="0.25">
      <c r="A57" s="12" t="s">
        <v>137</v>
      </c>
      <c r="B57" t="s">
        <v>148</v>
      </c>
      <c r="C57" s="8">
        <v>0.34729970412539901</v>
      </c>
      <c r="D57" s="11">
        <v>0.279623633910423</v>
      </c>
      <c r="E57" s="11">
        <v>0.42176535192864301</v>
      </c>
      <c r="F57" s="15" t="s">
        <v>94</v>
      </c>
    </row>
    <row r="58" spans="1:6" x14ac:dyDescent="0.25">
      <c r="A58" s="12" t="s">
        <v>137</v>
      </c>
      <c r="B58" t="s">
        <v>149</v>
      </c>
      <c r="C58" s="8">
        <v>0.18112777495374399</v>
      </c>
      <c r="D58" s="11">
        <v>0.128906764810263</v>
      </c>
      <c r="E58" s="11">
        <v>0.24846962013475499</v>
      </c>
      <c r="F58" s="15" t="s">
        <v>94</v>
      </c>
    </row>
    <row r="59" spans="1:6" x14ac:dyDescent="0.25">
      <c r="A59" s="12" t="s">
        <v>137</v>
      </c>
      <c r="B59" t="s">
        <v>150</v>
      </c>
      <c r="C59" s="8">
        <v>0.119274000568867</v>
      </c>
      <c r="D59" s="11">
        <v>6.3022250158924598E-2</v>
      </c>
      <c r="E59" s="11">
        <v>0.21425343829107199</v>
      </c>
      <c r="F59" s="15" t="s">
        <v>112</v>
      </c>
    </row>
    <row r="60" spans="1:6" x14ac:dyDescent="0.25">
      <c r="A60" s="12" t="s">
        <v>137</v>
      </c>
      <c r="B60" t="s">
        <v>151</v>
      </c>
      <c r="C60" s="8">
        <v>0.48562294343005502</v>
      </c>
      <c r="D60" s="11">
        <v>0.405982495185845</v>
      </c>
      <c r="E60" s="11">
        <v>0.56600025400881004</v>
      </c>
      <c r="F60" s="15" t="s">
        <v>94</v>
      </c>
    </row>
    <row r="61" spans="1:6" x14ac:dyDescent="0.25">
      <c r="A61" s="12" t="s">
        <v>137</v>
      </c>
      <c r="B61" t="s">
        <v>152</v>
      </c>
      <c r="C61" s="8">
        <v>0.219708009603621</v>
      </c>
      <c r="D61" s="11">
        <v>0.15481070437305</v>
      </c>
      <c r="E61" s="11">
        <v>0.30208687117635802</v>
      </c>
      <c r="F61" s="15" t="s">
        <v>94</v>
      </c>
    </row>
    <row r="62" spans="1:6" x14ac:dyDescent="0.25">
      <c r="A62" s="12" t="s">
        <v>137</v>
      </c>
      <c r="B62" t="s">
        <v>153</v>
      </c>
      <c r="C62" s="8">
        <v>0.64162094555864402</v>
      </c>
      <c r="D62" s="11">
        <v>0.57133434517297799</v>
      </c>
      <c r="E62" s="11">
        <v>0.70630712854682798</v>
      </c>
      <c r="F62" s="15" t="s">
        <v>94</v>
      </c>
    </row>
    <row r="63" spans="1:6" x14ac:dyDescent="0.25">
      <c r="A63" s="12" t="s">
        <v>137</v>
      </c>
      <c r="B63" t="s">
        <v>154</v>
      </c>
      <c r="C63" s="8">
        <v>0.66648115146692599</v>
      </c>
      <c r="D63" s="11">
        <v>0.55916765687473202</v>
      </c>
      <c r="E63" s="11">
        <v>0.75893329967824297</v>
      </c>
      <c r="F63" s="15" t="s">
        <v>94</v>
      </c>
    </row>
    <row r="64" spans="1:6" x14ac:dyDescent="0.25">
      <c r="A64" s="12" t="s">
        <v>137</v>
      </c>
      <c r="B64" t="s">
        <v>155</v>
      </c>
      <c r="C64" s="8">
        <v>0.105869694992867</v>
      </c>
      <c r="D64" s="11">
        <v>6.9915763336085096E-2</v>
      </c>
      <c r="E64" s="11">
        <v>0.157188060024882</v>
      </c>
      <c r="F64" s="15" t="s">
        <v>94</v>
      </c>
    </row>
    <row r="65" spans="1:6" x14ac:dyDescent="0.25">
      <c r="A65" s="12" t="s">
        <v>137</v>
      </c>
      <c r="B65" t="s">
        <v>156</v>
      </c>
      <c r="C65" s="8">
        <v>0.19035840683623201</v>
      </c>
      <c r="D65" s="11">
        <v>0.13229002012131599</v>
      </c>
      <c r="E65" s="11">
        <v>0.26609911160864602</v>
      </c>
      <c r="F65" s="15" t="s">
        <v>94</v>
      </c>
    </row>
    <row r="66" spans="1:6" x14ac:dyDescent="0.25">
      <c r="A66" s="12" t="s">
        <v>137</v>
      </c>
      <c r="B66" t="s">
        <v>157</v>
      </c>
      <c r="C66" s="8">
        <v>0.32361584254831</v>
      </c>
      <c r="D66" s="11">
        <v>0.25291463456246099</v>
      </c>
      <c r="E66" s="11">
        <v>0.40340904349894802</v>
      </c>
      <c r="F66" s="15" t="s">
        <v>94</v>
      </c>
    </row>
    <row r="67" spans="1:6" x14ac:dyDescent="0.25">
      <c r="A67" s="12" t="s">
        <v>137</v>
      </c>
      <c r="B67" t="s">
        <v>158</v>
      </c>
      <c r="C67" s="8">
        <v>0.26708874472225103</v>
      </c>
      <c r="D67" s="11">
        <v>0.20797300164309099</v>
      </c>
      <c r="E67" s="11">
        <v>0.33588196835706902</v>
      </c>
      <c r="F67" s="15" t="s">
        <v>94</v>
      </c>
    </row>
    <row r="68" spans="1:6" x14ac:dyDescent="0.25">
      <c r="A68" s="12" t="s">
        <v>137</v>
      </c>
      <c r="B68" t="s">
        <v>159</v>
      </c>
      <c r="C68" s="8">
        <v>4.6841225963269999E-2</v>
      </c>
      <c r="D68" s="11">
        <v>2.4628109259746098E-2</v>
      </c>
      <c r="E68" s="11">
        <v>8.7296143076765906E-2</v>
      </c>
      <c r="F68" s="15" t="s">
        <v>112</v>
      </c>
    </row>
    <row r="69" spans="1:6" x14ac:dyDescent="0.25">
      <c r="A69" s="12" t="s">
        <v>137</v>
      </c>
      <c r="B69" t="s">
        <v>160</v>
      </c>
      <c r="C69" s="8">
        <v>0.147565853141745</v>
      </c>
      <c r="D69" s="11">
        <v>9.6741167754496996E-2</v>
      </c>
      <c r="E69" s="11">
        <v>0.21862918922580399</v>
      </c>
      <c r="F69" s="15" t="s">
        <v>94</v>
      </c>
    </row>
    <row r="70" spans="1:6" x14ac:dyDescent="0.25">
      <c r="A70" s="12" t="s">
        <v>137</v>
      </c>
      <c r="B70" t="s">
        <v>161</v>
      </c>
      <c r="C70" s="8">
        <v>9.1511027130698294E-2</v>
      </c>
      <c r="D70" s="11">
        <v>5.5123892314391E-2</v>
      </c>
      <c r="E70" s="11">
        <v>0.148151163274203</v>
      </c>
      <c r="F70" s="15" t="s">
        <v>94</v>
      </c>
    </row>
    <row r="71" spans="1:6" x14ac:dyDescent="0.25">
      <c r="A71" s="12" t="s">
        <v>137</v>
      </c>
      <c r="B71" t="s">
        <v>162</v>
      </c>
      <c r="C71" s="8">
        <v>0.116810140678274</v>
      </c>
      <c r="D71" s="11">
        <v>7.6217280964898104E-2</v>
      </c>
      <c r="E71" s="11">
        <v>0.17492861372401</v>
      </c>
      <c r="F71" s="15" t="s">
        <v>94</v>
      </c>
    </row>
    <row r="72" spans="1:6" x14ac:dyDescent="0.25">
      <c r="A72" s="12" t="s">
        <v>137</v>
      </c>
      <c r="B72" t="s">
        <v>163</v>
      </c>
      <c r="C72" s="8">
        <v>0.224571419440972</v>
      </c>
      <c r="D72" s="11">
        <v>0.15988182182949001</v>
      </c>
      <c r="E72" s="11">
        <v>0.30590450808040498</v>
      </c>
      <c r="F72" s="15" t="s">
        <v>94</v>
      </c>
    </row>
    <row r="73" spans="1:6" x14ac:dyDescent="0.25">
      <c r="A73" s="12" t="s">
        <v>137</v>
      </c>
      <c r="B73" t="s">
        <v>164</v>
      </c>
      <c r="C73" s="8">
        <v>0.15090723477951601</v>
      </c>
      <c r="D73" s="11">
        <v>9.1758943455289094E-2</v>
      </c>
      <c r="E73" s="11">
        <v>0.23818403027729201</v>
      </c>
      <c r="F73" s="15" t="s">
        <v>112</v>
      </c>
    </row>
    <row r="74" spans="1:6" x14ac:dyDescent="0.25">
      <c r="A74" s="12" t="s">
        <v>137</v>
      </c>
      <c r="B74" t="s">
        <v>165</v>
      </c>
      <c r="C74" s="8">
        <v>0.532735933217383</v>
      </c>
      <c r="D74" s="11">
        <v>0.46857187890065199</v>
      </c>
      <c r="E74" s="11">
        <v>0.59583511922917698</v>
      </c>
      <c r="F74" s="15" t="s">
        <v>94</v>
      </c>
    </row>
    <row r="75" spans="1:6" x14ac:dyDescent="0.25">
      <c r="A75" s="12" t="s">
        <v>137</v>
      </c>
      <c r="B75" t="s">
        <v>166</v>
      </c>
      <c r="C75" s="8">
        <v>0.26613667693464799</v>
      </c>
      <c r="D75" s="11">
        <v>0.19278966528939501</v>
      </c>
      <c r="E75" s="11">
        <v>0.35511252997133003</v>
      </c>
      <c r="F75" s="15" t="s">
        <v>94</v>
      </c>
    </row>
    <row r="76" spans="1:6" x14ac:dyDescent="0.25">
      <c r="A76" s="12" t="s">
        <v>137</v>
      </c>
      <c r="B76" t="s">
        <v>167</v>
      </c>
      <c r="C76" s="8">
        <v>0.26637419419042102</v>
      </c>
      <c r="D76" s="11">
        <v>0.21241334033392201</v>
      </c>
      <c r="E76" s="11">
        <v>0.32832849997785202</v>
      </c>
      <c r="F76" s="15" t="s">
        <v>94</v>
      </c>
    </row>
    <row r="77" spans="1:6" x14ac:dyDescent="0.25">
      <c r="A77" s="12" t="s">
        <v>137</v>
      </c>
      <c r="B77" t="s">
        <v>168</v>
      </c>
      <c r="C77" s="8">
        <v>0.203398752590225</v>
      </c>
      <c r="D77" s="11">
        <v>0.13498294737342101</v>
      </c>
      <c r="E77" s="11">
        <v>0.29467804067277997</v>
      </c>
      <c r="F77" s="15" t="s">
        <v>112</v>
      </c>
    </row>
    <row r="78" spans="1:6" x14ac:dyDescent="0.25">
      <c r="A78" s="12" t="s">
        <v>137</v>
      </c>
      <c r="B78" t="s">
        <v>169</v>
      </c>
      <c r="C78" s="8">
        <v>0.148897898793908</v>
      </c>
      <c r="D78" s="11">
        <v>9.9992519540897995E-2</v>
      </c>
      <c r="E78" s="11">
        <v>0.21598234920884399</v>
      </c>
      <c r="F78" s="15" t="s">
        <v>94</v>
      </c>
    </row>
    <row r="79" spans="1:6" x14ac:dyDescent="0.25">
      <c r="A79" s="12" t="s">
        <v>137</v>
      </c>
      <c r="B79" t="s">
        <v>170</v>
      </c>
      <c r="C79" s="8">
        <v>0.13258467311022901</v>
      </c>
      <c r="D79" s="11">
        <v>8.4790604480353804E-2</v>
      </c>
      <c r="E79" s="11">
        <v>0.201390756083139</v>
      </c>
      <c r="F79" s="15" t="s">
        <v>112</v>
      </c>
    </row>
    <row r="80" spans="1:6" x14ac:dyDescent="0.25">
      <c r="A80" s="12" t="s">
        <v>137</v>
      </c>
      <c r="B80" t="s">
        <v>171</v>
      </c>
      <c r="C80" s="8">
        <v>0.24029650246314199</v>
      </c>
      <c r="D80" s="11">
        <v>0.177513289987629</v>
      </c>
      <c r="E80" s="11">
        <v>0.31673389463947899</v>
      </c>
      <c r="F80" s="15" t="s">
        <v>94</v>
      </c>
    </row>
    <row r="81" spans="1:6" x14ac:dyDescent="0.25">
      <c r="A81" s="12" t="s">
        <v>137</v>
      </c>
      <c r="B81" t="s">
        <v>172</v>
      </c>
      <c r="C81" s="8">
        <v>0.24292358054323701</v>
      </c>
      <c r="D81" s="11">
        <v>0.17862981853152399</v>
      </c>
      <c r="E81" s="11">
        <v>0.321306029201469</v>
      </c>
      <c r="F81" s="15" t="s">
        <v>94</v>
      </c>
    </row>
    <row r="82" spans="1:6" x14ac:dyDescent="0.25">
      <c r="A82" s="12" t="s">
        <v>137</v>
      </c>
      <c r="B82" t="s">
        <v>173</v>
      </c>
      <c r="C82" s="8">
        <v>0.31162157220137798</v>
      </c>
      <c r="D82" s="11">
        <v>0.203439791928787</v>
      </c>
      <c r="E82" s="11">
        <v>0.445179824834255</v>
      </c>
      <c r="F82" s="15" t="s">
        <v>112</v>
      </c>
    </row>
    <row r="83" spans="1:6" x14ac:dyDescent="0.25">
      <c r="A83" s="12" t="s">
        <v>137</v>
      </c>
      <c r="B83" t="s">
        <v>174</v>
      </c>
      <c r="C83" s="8">
        <v>0.66231619374814199</v>
      </c>
      <c r="D83" s="11">
        <v>0.57649667570274898</v>
      </c>
      <c r="E83" s="11">
        <v>0.73862959551847096</v>
      </c>
      <c r="F83" s="15" t="s">
        <v>94</v>
      </c>
    </row>
    <row r="84" spans="1:6" x14ac:dyDescent="0.25">
      <c r="A84" s="12" t="s">
        <v>137</v>
      </c>
      <c r="B84" t="s">
        <v>175</v>
      </c>
      <c r="C84" s="8">
        <v>0.106591370707705</v>
      </c>
      <c r="D84" s="11">
        <v>7.5187593711857306E-2</v>
      </c>
      <c r="E84" s="11">
        <v>0.148998412018159</v>
      </c>
      <c r="F84" s="15" t="s">
        <v>94</v>
      </c>
    </row>
    <row r="85" spans="1:6" x14ac:dyDescent="0.25">
      <c r="A85" s="12" t="s">
        <v>137</v>
      </c>
      <c r="B85" t="s">
        <v>176</v>
      </c>
      <c r="C85" s="8">
        <v>0.499928687975219</v>
      </c>
      <c r="D85" s="11">
        <v>0.44956758581197298</v>
      </c>
      <c r="E85" s="11">
        <v>0.55029123709569405</v>
      </c>
      <c r="F85" s="15" t="s">
        <v>94</v>
      </c>
    </row>
    <row r="86" spans="1:6" x14ac:dyDescent="0.25">
      <c r="A86" s="12" t="s">
        <v>137</v>
      </c>
      <c r="B86" t="s">
        <v>177</v>
      </c>
      <c r="C86" s="8">
        <v>0.206276576577854</v>
      </c>
      <c r="D86" s="11">
        <v>0.14801833591746499</v>
      </c>
      <c r="E86" s="11">
        <v>0.27993066863493998</v>
      </c>
      <c r="F86" s="15" t="s">
        <v>94</v>
      </c>
    </row>
    <row r="87" spans="1:6" x14ac:dyDescent="0.25">
      <c r="A87" s="12" t="s">
        <v>137</v>
      </c>
      <c r="B87" t="s">
        <v>178</v>
      </c>
      <c r="C87" s="8">
        <v>0.65402189608696404</v>
      </c>
      <c r="D87" s="11">
        <v>0.55976980124408404</v>
      </c>
      <c r="E87" s="11">
        <v>0.73755571558350197</v>
      </c>
      <c r="F87" s="15" t="s">
        <v>94</v>
      </c>
    </row>
    <row r="88" spans="1:6" x14ac:dyDescent="0.25">
      <c r="A88" s="12" t="s">
        <v>137</v>
      </c>
      <c r="B88" t="s">
        <v>179</v>
      </c>
      <c r="C88" s="8">
        <v>0.38814787520792099</v>
      </c>
      <c r="D88" s="11">
        <v>0.31150781134751498</v>
      </c>
      <c r="E88" s="11">
        <v>0.47075120179952101</v>
      </c>
      <c r="F88" s="15" t="s">
        <v>94</v>
      </c>
    </row>
    <row r="89" spans="1:6" x14ac:dyDescent="0.25">
      <c r="A89" s="28" t="s">
        <v>180</v>
      </c>
      <c r="B89" s="30" t="s">
        <v>106</v>
      </c>
      <c r="C89" s="26">
        <v>0.18020058518517401</v>
      </c>
      <c r="D89" s="27">
        <v>0.15526403339441899</v>
      </c>
      <c r="E89" s="27">
        <v>0.20815524258822299</v>
      </c>
      <c r="F89" s="29" t="s">
        <v>94</v>
      </c>
    </row>
    <row r="90" spans="1:6" x14ac:dyDescent="0.25">
      <c r="A90" s="12" t="s">
        <v>180</v>
      </c>
      <c r="B90" t="s">
        <v>181</v>
      </c>
      <c r="C90" s="8">
        <v>5.2245720413225401E-2</v>
      </c>
      <c r="D90" s="11">
        <v>2.27125529507375E-2</v>
      </c>
      <c r="E90" s="11">
        <v>0.11563701211902799</v>
      </c>
      <c r="F90" s="15" t="s">
        <v>112</v>
      </c>
    </row>
    <row r="91" spans="1:6" x14ac:dyDescent="0.25">
      <c r="A91" s="12" t="s">
        <v>180</v>
      </c>
      <c r="B91" t="s">
        <v>182</v>
      </c>
      <c r="C91" s="8">
        <v>0.223123320988623</v>
      </c>
      <c r="D91" s="11">
        <v>0.14877931183211901</v>
      </c>
      <c r="E91" s="11">
        <v>0.320623778800951</v>
      </c>
      <c r="F91" s="15" t="s">
        <v>112</v>
      </c>
    </row>
    <row r="92" spans="1:6" x14ac:dyDescent="0.25">
      <c r="A92" s="12" t="s">
        <v>180</v>
      </c>
      <c r="B92" t="s">
        <v>183</v>
      </c>
      <c r="C92" s="8">
        <v>0.244921700605162</v>
      </c>
      <c r="D92" s="11">
        <v>0.16278839461779801</v>
      </c>
      <c r="E92" s="11">
        <v>0.351115370170061</v>
      </c>
      <c r="F92" s="15" t="s">
        <v>112</v>
      </c>
    </row>
    <row r="93" spans="1:6" x14ac:dyDescent="0.25">
      <c r="A93" s="12" t="s">
        <v>180</v>
      </c>
      <c r="B93" t="s">
        <v>184</v>
      </c>
      <c r="C93" s="8">
        <v>0.27327523523679498</v>
      </c>
      <c r="D93" s="11">
        <v>0.21673352987587199</v>
      </c>
      <c r="E93" s="11">
        <v>0.33819856970515999</v>
      </c>
      <c r="F93" s="15" t="s">
        <v>94</v>
      </c>
    </row>
    <row r="94" spans="1:6" x14ac:dyDescent="0.25">
      <c r="A94" s="12" t="s">
        <v>180</v>
      </c>
      <c r="B94" t="s">
        <v>185</v>
      </c>
      <c r="C94" s="8">
        <v>0.22588749885905399</v>
      </c>
      <c r="D94" s="11">
        <v>0.148523065131141</v>
      </c>
      <c r="E94" s="11">
        <v>0.32802570454060498</v>
      </c>
      <c r="F94" s="15" t="s">
        <v>112</v>
      </c>
    </row>
    <row r="95" spans="1:6" x14ac:dyDescent="0.25">
      <c r="A95" s="12" t="s">
        <v>180</v>
      </c>
      <c r="B95" t="s">
        <v>186</v>
      </c>
      <c r="C95" s="8">
        <v>6.4135971848991502E-2</v>
      </c>
      <c r="D95" s="11">
        <v>3.58093418104053E-2</v>
      </c>
      <c r="E95" s="11">
        <v>0.11226118924049699</v>
      </c>
      <c r="F95" s="15" t="s">
        <v>94</v>
      </c>
    </row>
    <row r="96" spans="1:6" x14ac:dyDescent="0.25">
      <c r="A96" s="12" t="s">
        <v>180</v>
      </c>
      <c r="B96" t="s">
        <v>187</v>
      </c>
      <c r="C96" s="8">
        <v>0.181023180347617</v>
      </c>
      <c r="D96" s="11">
        <v>0.13411258868267301</v>
      </c>
      <c r="E96" s="11">
        <v>0.23979820711602701</v>
      </c>
      <c r="F96" s="15" t="s">
        <v>94</v>
      </c>
    </row>
    <row r="97" spans="1:6" x14ac:dyDescent="0.25">
      <c r="A97" s="12" t="s">
        <v>180</v>
      </c>
      <c r="B97" t="s">
        <v>188</v>
      </c>
      <c r="C97" s="8">
        <v>0.140514671158295</v>
      </c>
      <c r="D97" s="11">
        <v>9.7584379508026203E-2</v>
      </c>
      <c r="E97" s="11">
        <v>0.19818357368186901</v>
      </c>
      <c r="F97" s="15" t="s">
        <v>94</v>
      </c>
    </row>
    <row r="98" spans="1:6" x14ac:dyDescent="0.25">
      <c r="A98" s="12" t="s">
        <v>180</v>
      </c>
      <c r="B98" t="s">
        <v>189</v>
      </c>
      <c r="C98" s="8">
        <v>0.130903571000589</v>
      </c>
      <c r="D98" s="11">
        <v>8.3213102367020994E-2</v>
      </c>
      <c r="E98" s="11">
        <v>0.19996453618600499</v>
      </c>
      <c r="F98" s="15" t="s">
        <v>112</v>
      </c>
    </row>
    <row r="99" spans="1:6" x14ac:dyDescent="0.25">
      <c r="A99" s="12" t="s">
        <v>180</v>
      </c>
      <c r="B99" t="s">
        <v>190</v>
      </c>
      <c r="C99" s="8">
        <v>0.28213526351892099</v>
      </c>
      <c r="D99" s="11">
        <v>0.19466632536523501</v>
      </c>
      <c r="E99" s="11">
        <v>0.38987936168325898</v>
      </c>
      <c r="F99" s="15" t="s">
        <v>112</v>
      </c>
    </row>
    <row r="100" spans="1:6" x14ac:dyDescent="0.25">
      <c r="A100" s="12" t="s">
        <v>180</v>
      </c>
      <c r="B100" t="s">
        <v>191</v>
      </c>
      <c r="C100" s="8">
        <v>0.130223128950752</v>
      </c>
      <c r="D100" s="11">
        <v>8.81275031440555E-2</v>
      </c>
      <c r="E100" s="11">
        <v>0.18827480986860401</v>
      </c>
      <c r="F100" s="15" t="s">
        <v>94</v>
      </c>
    </row>
    <row r="101" spans="1:6" x14ac:dyDescent="0.25">
      <c r="A101" s="28" t="s">
        <v>192</v>
      </c>
      <c r="B101" s="30" t="s">
        <v>106</v>
      </c>
      <c r="C101" s="26">
        <v>0.15866411403661099</v>
      </c>
      <c r="D101" s="27">
        <v>0.14070885970924099</v>
      </c>
      <c r="E101" s="27">
        <v>0.17843478720662601</v>
      </c>
      <c r="F101" s="29" t="s">
        <v>94</v>
      </c>
    </row>
    <row r="102" spans="1:6" x14ac:dyDescent="0.25">
      <c r="A102" s="12" t="s">
        <v>192</v>
      </c>
      <c r="B102" t="s">
        <v>193</v>
      </c>
      <c r="C102" s="8">
        <v>6.0906633852781202E-2</v>
      </c>
      <c r="D102" s="11">
        <v>3.4720122531475599E-2</v>
      </c>
      <c r="E102" s="11">
        <v>0.10470119940325499</v>
      </c>
      <c r="F102" s="15" t="s">
        <v>94</v>
      </c>
    </row>
    <row r="103" spans="1:6" x14ac:dyDescent="0.25">
      <c r="A103" s="12" t="s">
        <v>192</v>
      </c>
      <c r="B103" t="s">
        <v>194</v>
      </c>
      <c r="C103" s="8">
        <v>0.19177354697551099</v>
      </c>
      <c r="D103" s="11">
        <v>0.137197200542966</v>
      </c>
      <c r="E103" s="11">
        <v>0.26148060509339599</v>
      </c>
      <c r="F103" s="15" t="s">
        <v>94</v>
      </c>
    </row>
    <row r="104" spans="1:6" x14ac:dyDescent="0.25">
      <c r="A104" s="12" t="s">
        <v>192</v>
      </c>
      <c r="B104" t="s">
        <v>195</v>
      </c>
      <c r="C104" s="8">
        <v>0.13875805844313599</v>
      </c>
      <c r="D104" s="11">
        <v>0.104388778560776</v>
      </c>
      <c r="E104" s="11">
        <v>0.18214186335624699</v>
      </c>
      <c r="F104" s="15" t="s">
        <v>94</v>
      </c>
    </row>
    <row r="105" spans="1:6" x14ac:dyDescent="0.25">
      <c r="A105" s="12" t="s">
        <v>192</v>
      </c>
      <c r="B105" t="s">
        <v>196</v>
      </c>
      <c r="C105" s="8">
        <v>0.14462557037100501</v>
      </c>
      <c r="D105" s="11">
        <v>0.102047804592187</v>
      </c>
      <c r="E105" s="11">
        <v>0.20099183330923301</v>
      </c>
      <c r="F105" s="15" t="s">
        <v>94</v>
      </c>
    </row>
    <row r="106" spans="1:6" x14ac:dyDescent="0.25">
      <c r="A106" s="12" t="s">
        <v>192</v>
      </c>
      <c r="B106" t="s">
        <v>192</v>
      </c>
      <c r="C106" s="8">
        <v>0.26051162566767899</v>
      </c>
      <c r="D106" s="11">
        <v>0.192865127082466</v>
      </c>
      <c r="E106" s="11">
        <v>0.341836127621854</v>
      </c>
      <c r="F106" s="15" t="s">
        <v>94</v>
      </c>
    </row>
    <row r="107" spans="1:6" x14ac:dyDescent="0.25">
      <c r="A107" s="12" t="s">
        <v>192</v>
      </c>
      <c r="B107" t="s">
        <v>197</v>
      </c>
      <c r="C107" s="8">
        <v>0.211086020533092</v>
      </c>
      <c r="D107" s="11">
        <v>0.14839423940639801</v>
      </c>
      <c r="E107" s="11">
        <v>0.29120642936667901</v>
      </c>
      <c r="F107" s="15" t="s">
        <v>94</v>
      </c>
    </row>
    <row r="108" spans="1:6" x14ac:dyDescent="0.25">
      <c r="A108" s="12" t="s">
        <v>192</v>
      </c>
      <c r="B108" t="s">
        <v>198</v>
      </c>
      <c r="C108" s="8">
        <v>0.15691661712110999</v>
      </c>
      <c r="D108" s="11">
        <v>0.107052488653928</v>
      </c>
      <c r="E108" s="11">
        <v>0.224176029131302</v>
      </c>
      <c r="F108" s="15" t="s">
        <v>94</v>
      </c>
    </row>
    <row r="109" spans="1:6" x14ac:dyDescent="0.25">
      <c r="A109" s="12" t="s">
        <v>192</v>
      </c>
      <c r="B109" t="s">
        <v>199</v>
      </c>
      <c r="C109" s="8">
        <v>0.181801009721719</v>
      </c>
      <c r="D109" s="11">
        <v>0.12636508603242899</v>
      </c>
      <c r="E109" s="11">
        <v>0.25447267442547</v>
      </c>
      <c r="F109" s="15" t="s">
        <v>94</v>
      </c>
    </row>
    <row r="110" spans="1:6" x14ac:dyDescent="0.25">
      <c r="A110" s="12" t="s">
        <v>192</v>
      </c>
      <c r="B110" t="s">
        <v>200</v>
      </c>
      <c r="C110" s="8">
        <v>0.15788530271047299</v>
      </c>
      <c r="D110" s="11">
        <v>0.12087029258665299</v>
      </c>
      <c r="E110" s="11">
        <v>0.20361036992024201</v>
      </c>
      <c r="F110" s="15" t="s">
        <v>94</v>
      </c>
    </row>
    <row r="111" spans="1:6" x14ac:dyDescent="0.25">
      <c r="A111" s="28" t="s">
        <v>201</v>
      </c>
      <c r="B111" s="30" t="s">
        <v>106</v>
      </c>
      <c r="C111" s="26">
        <v>0.16939601520883801</v>
      </c>
      <c r="D111" s="27">
        <v>0.13934524707092399</v>
      </c>
      <c r="E111" s="27">
        <v>0.20438841253909301</v>
      </c>
      <c r="F111" s="29" t="s">
        <v>94</v>
      </c>
    </row>
    <row r="112" spans="1:6" x14ac:dyDescent="0.25">
      <c r="A112" s="12" t="s">
        <v>201</v>
      </c>
      <c r="B112" t="s">
        <v>202</v>
      </c>
      <c r="C112" s="8">
        <v>5.08743152689606E-2</v>
      </c>
      <c r="D112" s="11">
        <v>2.4928020235435399E-2</v>
      </c>
      <c r="E112" s="11">
        <v>0.101028627176807</v>
      </c>
      <c r="F112" s="15" t="s">
        <v>112</v>
      </c>
    </row>
    <row r="113" spans="1:6" x14ac:dyDescent="0.25">
      <c r="A113" s="12" t="s">
        <v>201</v>
      </c>
      <c r="B113" t="s">
        <v>203</v>
      </c>
      <c r="C113" s="8">
        <v>0.20924880478869701</v>
      </c>
      <c r="D113" s="11">
        <v>0.16089908996880001</v>
      </c>
      <c r="E113" s="11">
        <v>0.26749580632560499</v>
      </c>
      <c r="F113" s="15" t="s">
        <v>94</v>
      </c>
    </row>
    <row r="114" spans="1:6" x14ac:dyDescent="0.25">
      <c r="A114" s="12" t="s">
        <v>201</v>
      </c>
      <c r="B114" t="s">
        <v>204</v>
      </c>
      <c r="C114" s="8">
        <v>0.11574082457467801</v>
      </c>
      <c r="D114" s="11">
        <v>7.59738615853673E-2</v>
      </c>
      <c r="E114" s="11">
        <v>0.17243853002800399</v>
      </c>
      <c r="F114" s="15" t="s">
        <v>94</v>
      </c>
    </row>
    <row r="115" spans="1:6" x14ac:dyDescent="0.25">
      <c r="A115" s="12" t="s">
        <v>201</v>
      </c>
      <c r="B115" t="s">
        <v>205</v>
      </c>
      <c r="C115" s="8">
        <v>0.36419104495410598</v>
      </c>
      <c r="D115" s="11">
        <v>0.25487358266398302</v>
      </c>
      <c r="E115" s="11">
        <v>0.48958828404218002</v>
      </c>
      <c r="F115" s="15" t="s">
        <v>94</v>
      </c>
    </row>
    <row r="116" spans="1:6" x14ac:dyDescent="0.25">
      <c r="A116" s="12" t="s">
        <v>201</v>
      </c>
      <c r="B116" t="s">
        <v>206</v>
      </c>
      <c r="C116" s="8">
        <v>2.4859295967175801E-2</v>
      </c>
      <c r="D116" s="11">
        <v>6.4183750606895199E-3</v>
      </c>
      <c r="E116" s="11">
        <v>9.1409193556537399E-2</v>
      </c>
      <c r="F116" s="15" t="s">
        <v>112</v>
      </c>
    </row>
    <row r="117" spans="1:6" x14ac:dyDescent="0.25">
      <c r="A117" s="12" t="s">
        <v>201</v>
      </c>
      <c r="B117" t="s">
        <v>207</v>
      </c>
      <c r="C117" s="8">
        <v>2.3304148249644899E-2</v>
      </c>
      <c r="D117" s="11">
        <v>8.7750903347447295E-3</v>
      </c>
      <c r="E117" s="11">
        <v>6.04228021891315E-2</v>
      </c>
      <c r="F117" s="15" t="s">
        <v>112</v>
      </c>
    </row>
    <row r="118" spans="1:6" x14ac:dyDescent="0.25">
      <c r="A118" s="12" t="s">
        <v>201</v>
      </c>
      <c r="B118" t="s">
        <v>208</v>
      </c>
      <c r="C118" s="8">
        <v>0.13141758394884601</v>
      </c>
      <c r="D118" s="11">
        <v>8.8755613234000302E-2</v>
      </c>
      <c r="E118" s="11">
        <v>0.190303292243511</v>
      </c>
      <c r="F118" s="15" t="s">
        <v>94</v>
      </c>
    </row>
    <row r="119" spans="1:6" x14ac:dyDescent="0.25">
      <c r="A119" s="12" t="s">
        <v>201</v>
      </c>
      <c r="B119" t="s">
        <v>209</v>
      </c>
      <c r="C119" s="8">
        <v>9.1964590640879099E-2</v>
      </c>
      <c r="D119" s="11">
        <v>4.7655499299941902E-2</v>
      </c>
      <c r="E119" s="11">
        <v>0.17011242376927499</v>
      </c>
      <c r="F119" s="15" t="s">
        <v>112</v>
      </c>
    </row>
    <row r="120" spans="1:6" x14ac:dyDescent="0.25">
      <c r="A120" s="28" t="s">
        <v>210</v>
      </c>
      <c r="B120" s="30" t="s">
        <v>106</v>
      </c>
      <c r="C120" s="26">
        <v>0.31587073225231199</v>
      </c>
      <c r="D120" s="27">
        <v>0.29187680041560998</v>
      </c>
      <c r="E120" s="27">
        <v>0.34088757837042</v>
      </c>
      <c r="F120" s="29" t="s">
        <v>94</v>
      </c>
    </row>
    <row r="121" spans="1:6" x14ac:dyDescent="0.25">
      <c r="A121" s="12" t="s">
        <v>210</v>
      </c>
      <c r="B121" t="s">
        <v>211</v>
      </c>
      <c r="C121" s="8">
        <v>0.355966457166282</v>
      </c>
      <c r="D121" s="11">
        <v>0.27115311862390201</v>
      </c>
      <c r="E121" s="11">
        <v>0.45089662659983998</v>
      </c>
      <c r="F121" s="15" t="s">
        <v>94</v>
      </c>
    </row>
    <row r="122" spans="1:6" x14ac:dyDescent="0.25">
      <c r="A122" s="12" t="s">
        <v>210</v>
      </c>
      <c r="B122" t="s">
        <v>212</v>
      </c>
      <c r="C122" s="8">
        <v>0.48216717527421499</v>
      </c>
      <c r="D122" s="11">
        <v>0.41362480331860302</v>
      </c>
      <c r="E122" s="11">
        <v>0.55138727340460103</v>
      </c>
      <c r="F122" s="15" t="s">
        <v>94</v>
      </c>
    </row>
    <row r="123" spans="1:6" x14ac:dyDescent="0.25">
      <c r="A123" s="12" t="s">
        <v>210</v>
      </c>
      <c r="B123" t="s">
        <v>213</v>
      </c>
      <c r="C123" s="8">
        <v>0.35449807764614799</v>
      </c>
      <c r="D123" s="11">
        <v>0.28889224182204798</v>
      </c>
      <c r="E123" s="11">
        <v>0.42607574153281003</v>
      </c>
      <c r="F123" s="15" t="s">
        <v>94</v>
      </c>
    </row>
    <row r="124" spans="1:6" x14ac:dyDescent="0.25">
      <c r="A124" s="12" t="s">
        <v>210</v>
      </c>
      <c r="B124" t="s">
        <v>214</v>
      </c>
      <c r="C124" s="8">
        <v>0.34241576106409199</v>
      </c>
      <c r="D124" s="11">
        <v>0.26427445357979701</v>
      </c>
      <c r="E124" s="11">
        <v>0.43015337541902798</v>
      </c>
      <c r="F124" s="15" t="s">
        <v>94</v>
      </c>
    </row>
    <row r="125" spans="1:6" x14ac:dyDescent="0.25">
      <c r="A125" s="12" t="s">
        <v>210</v>
      </c>
      <c r="B125" t="s">
        <v>215</v>
      </c>
      <c r="C125" s="8">
        <v>0.105752446894158</v>
      </c>
      <c r="D125" s="11">
        <v>6.6568761083330499E-2</v>
      </c>
      <c r="E125" s="11">
        <v>0.16394937376163399</v>
      </c>
      <c r="F125" s="15" t="s">
        <v>94</v>
      </c>
    </row>
    <row r="126" spans="1:6" x14ac:dyDescent="0.25">
      <c r="A126" s="12" t="s">
        <v>210</v>
      </c>
      <c r="B126" t="s">
        <v>216</v>
      </c>
      <c r="C126" s="8">
        <v>0.18399645720843699</v>
      </c>
      <c r="D126" s="11">
        <v>0.117678401817418</v>
      </c>
      <c r="E126" s="11">
        <v>0.27599745376507001</v>
      </c>
      <c r="F126" s="15" t="s">
        <v>112</v>
      </c>
    </row>
    <row r="127" spans="1:6" x14ac:dyDescent="0.25">
      <c r="A127" s="12" t="s">
        <v>210</v>
      </c>
      <c r="B127" t="s">
        <v>217</v>
      </c>
      <c r="C127" s="8">
        <v>0.13393778308809201</v>
      </c>
      <c r="D127" s="11">
        <v>8.4916325039668505E-2</v>
      </c>
      <c r="E127" s="11">
        <v>0.20492154812744501</v>
      </c>
      <c r="F127" s="15" t="s">
        <v>112</v>
      </c>
    </row>
    <row r="128" spans="1:6" x14ac:dyDescent="0.25">
      <c r="A128" s="12" t="s">
        <v>210</v>
      </c>
      <c r="B128" t="s">
        <v>218</v>
      </c>
      <c r="C128" s="8">
        <v>0.26311341269071198</v>
      </c>
      <c r="D128" s="11">
        <v>0.20218477723553699</v>
      </c>
      <c r="E128" s="11">
        <v>0.33470017832992099</v>
      </c>
      <c r="F128" s="15" t="s">
        <v>94</v>
      </c>
    </row>
    <row r="129" spans="1:6" x14ac:dyDescent="0.25">
      <c r="A129" s="12" t="s">
        <v>210</v>
      </c>
      <c r="B129" t="s">
        <v>219</v>
      </c>
      <c r="C129" s="8">
        <v>0.334741495611805</v>
      </c>
      <c r="D129" s="11">
        <v>0.26619075483318599</v>
      </c>
      <c r="E129" s="11">
        <v>0.41105681128989302</v>
      </c>
      <c r="F129" s="15" t="s">
        <v>94</v>
      </c>
    </row>
    <row r="130" spans="1:6" x14ac:dyDescent="0.25">
      <c r="A130" s="12" t="s">
        <v>210</v>
      </c>
      <c r="B130" t="s">
        <v>220</v>
      </c>
      <c r="C130" s="8">
        <v>0.23152850684645401</v>
      </c>
      <c r="D130" s="11">
        <v>0.176248132465461</v>
      </c>
      <c r="E130" s="11">
        <v>0.29787773933316902</v>
      </c>
      <c r="F130" s="15" t="s">
        <v>94</v>
      </c>
    </row>
    <row r="131" spans="1:6" x14ac:dyDescent="0.25">
      <c r="A131" s="12" t="s">
        <v>210</v>
      </c>
      <c r="B131" t="s">
        <v>221</v>
      </c>
      <c r="C131" s="8">
        <v>0.24999004638151401</v>
      </c>
      <c r="D131" s="11">
        <v>0.191455543598399</v>
      </c>
      <c r="E131" s="11">
        <v>0.319352135336815</v>
      </c>
      <c r="F131" s="15" t="s">
        <v>94</v>
      </c>
    </row>
    <row r="132" spans="1:6" x14ac:dyDescent="0.25">
      <c r="A132" s="28" t="s">
        <v>222</v>
      </c>
      <c r="B132" s="30" t="s">
        <v>106</v>
      </c>
      <c r="C132" s="26">
        <v>0.36739184199951802</v>
      </c>
      <c r="D132" s="27">
        <v>0.33855224775840398</v>
      </c>
      <c r="E132" s="27">
        <v>0.39721283893361198</v>
      </c>
      <c r="F132" s="29" t="s">
        <v>94</v>
      </c>
    </row>
    <row r="133" spans="1:6" x14ac:dyDescent="0.25">
      <c r="A133" s="12" t="s">
        <v>222</v>
      </c>
      <c r="B133" t="s">
        <v>223</v>
      </c>
      <c r="C133" s="8">
        <v>0.52948358319847799</v>
      </c>
      <c r="D133" s="11">
        <v>0.43490332204260801</v>
      </c>
      <c r="E133" s="11">
        <v>0.62199289752196896</v>
      </c>
      <c r="F133" s="15" t="s">
        <v>94</v>
      </c>
    </row>
    <row r="134" spans="1:6" x14ac:dyDescent="0.25">
      <c r="A134" s="12" t="s">
        <v>222</v>
      </c>
      <c r="B134" t="s">
        <v>224</v>
      </c>
      <c r="C134" s="8">
        <v>0.30193025895034398</v>
      </c>
      <c r="D134" s="11">
        <v>0.22659839503565199</v>
      </c>
      <c r="E134" s="11">
        <v>0.38968732575054299</v>
      </c>
      <c r="F134" s="15" t="s">
        <v>94</v>
      </c>
    </row>
    <row r="135" spans="1:6" x14ac:dyDescent="0.25">
      <c r="A135" s="12" t="s">
        <v>222</v>
      </c>
      <c r="B135" t="s">
        <v>225</v>
      </c>
      <c r="C135" s="8">
        <v>0.117549489579536</v>
      </c>
      <c r="D135" s="11">
        <v>6.1489582366954398E-2</v>
      </c>
      <c r="E135" s="11">
        <v>0.21311329354866501</v>
      </c>
      <c r="F135" s="15" t="s">
        <v>112</v>
      </c>
    </row>
    <row r="136" spans="1:6" x14ac:dyDescent="0.25">
      <c r="A136" s="12" t="s">
        <v>222</v>
      </c>
      <c r="B136" t="s">
        <v>226</v>
      </c>
      <c r="C136" s="8">
        <v>0.31569747573044299</v>
      </c>
      <c r="D136" s="11">
        <v>0.210239903611177</v>
      </c>
      <c r="E136" s="11">
        <v>0.444294346874752</v>
      </c>
      <c r="F136" s="15" t="s">
        <v>112</v>
      </c>
    </row>
    <row r="137" spans="1:6" x14ac:dyDescent="0.25">
      <c r="A137" s="12" t="s">
        <v>222</v>
      </c>
      <c r="B137" t="s">
        <v>227</v>
      </c>
      <c r="C137" s="8">
        <v>0.24092403794066999</v>
      </c>
      <c r="D137" s="11">
        <v>0.17725548536359501</v>
      </c>
      <c r="E137" s="11">
        <v>0.31860572810568699</v>
      </c>
      <c r="F137" s="15" t="s">
        <v>94</v>
      </c>
    </row>
    <row r="138" spans="1:6" x14ac:dyDescent="0.25">
      <c r="A138" s="12" t="s">
        <v>222</v>
      </c>
      <c r="B138" t="s">
        <v>228</v>
      </c>
      <c r="C138" s="8">
        <v>0.429425492321304</v>
      </c>
      <c r="D138" s="11">
        <v>0.33982936621854998</v>
      </c>
      <c r="E138" s="11">
        <v>0.52389770000517399</v>
      </c>
      <c r="F138" s="15" t="s">
        <v>94</v>
      </c>
    </row>
    <row r="139" spans="1:6" x14ac:dyDescent="0.25">
      <c r="A139" s="12" t="s">
        <v>222</v>
      </c>
      <c r="B139" t="s">
        <v>229</v>
      </c>
      <c r="C139" s="8">
        <v>0.27021384626883499</v>
      </c>
      <c r="D139" s="11">
        <v>0.18024519133832401</v>
      </c>
      <c r="E139" s="11">
        <v>0.38405105451891403</v>
      </c>
      <c r="F139" s="15" t="s">
        <v>112</v>
      </c>
    </row>
    <row r="140" spans="1:6" x14ac:dyDescent="0.25">
      <c r="A140" s="12" t="s">
        <v>222</v>
      </c>
      <c r="B140" t="s">
        <v>230</v>
      </c>
      <c r="C140" s="8">
        <v>6.8798419295477295E-2</v>
      </c>
      <c r="D140" s="11">
        <v>2.9720505103189299E-2</v>
      </c>
      <c r="E140" s="11">
        <v>0.151248398628542</v>
      </c>
      <c r="F140" s="15" t="s">
        <v>112</v>
      </c>
    </row>
    <row r="141" spans="1:6" x14ac:dyDescent="0.25">
      <c r="A141" s="12" t="s">
        <v>222</v>
      </c>
      <c r="B141" t="s">
        <v>231</v>
      </c>
      <c r="C141" s="8">
        <v>0.45584234459017098</v>
      </c>
      <c r="D141" s="11">
        <v>0.40441289138391701</v>
      </c>
      <c r="E141" s="11">
        <v>0.50823108006165796</v>
      </c>
      <c r="F141" s="15" t="s">
        <v>94</v>
      </c>
    </row>
    <row r="142" spans="1:6" x14ac:dyDescent="0.25">
      <c r="A142" s="12" t="s">
        <v>222</v>
      </c>
      <c r="B142" t="s">
        <v>232</v>
      </c>
      <c r="C142" s="8">
        <v>9.3147361040168394E-2</v>
      </c>
      <c r="D142" s="11">
        <v>3.6251522205794799E-2</v>
      </c>
      <c r="E142" s="11">
        <v>0.21904413020310901</v>
      </c>
      <c r="F142" s="15" t="s">
        <v>112</v>
      </c>
    </row>
    <row r="143" spans="1:6" x14ac:dyDescent="0.25">
      <c r="A143" s="12" t="s">
        <v>222</v>
      </c>
      <c r="B143" t="s">
        <v>233</v>
      </c>
      <c r="C143" s="8">
        <v>0.194028246019149</v>
      </c>
      <c r="D143" s="11">
        <v>0.10154816838005599</v>
      </c>
      <c r="E143" s="11">
        <v>0.33895600904730899</v>
      </c>
      <c r="F143" s="15" t="s">
        <v>112</v>
      </c>
    </row>
    <row r="144" spans="1:6" x14ac:dyDescent="0.25">
      <c r="A144" s="12" t="s">
        <v>222</v>
      </c>
      <c r="B144" t="s">
        <v>234</v>
      </c>
      <c r="C144" s="8">
        <v>0.13956602366577001</v>
      </c>
      <c r="D144" s="11">
        <v>8.8506109412027106E-2</v>
      </c>
      <c r="E144" s="11">
        <v>0.21319303635476999</v>
      </c>
      <c r="F144" s="15" t="s">
        <v>112</v>
      </c>
    </row>
    <row r="145" spans="1:6" x14ac:dyDescent="0.25">
      <c r="A145" s="28" t="s">
        <v>235</v>
      </c>
      <c r="B145" s="30" t="s">
        <v>106</v>
      </c>
      <c r="C145" s="26">
        <v>0.100635776481569</v>
      </c>
      <c r="D145" s="27">
        <v>7.09690972348518E-2</v>
      </c>
      <c r="E145" s="27">
        <v>0.14082398034782201</v>
      </c>
      <c r="F145" s="29" t="s">
        <v>94</v>
      </c>
    </row>
    <row r="146" spans="1:6" x14ac:dyDescent="0.25">
      <c r="A146" s="12" t="s">
        <v>235</v>
      </c>
      <c r="B146" t="s">
        <v>236</v>
      </c>
      <c r="C146" s="8">
        <v>2.17568778009401E-2</v>
      </c>
      <c r="D146" s="11">
        <v>1.1569932366673299E-2</v>
      </c>
      <c r="E146" s="11">
        <v>4.0545176648076699E-2</v>
      </c>
      <c r="F146" s="15" t="s">
        <v>94</v>
      </c>
    </row>
    <row r="147" spans="1:6" x14ac:dyDescent="0.25">
      <c r="A147" s="12" t="s">
        <v>235</v>
      </c>
      <c r="B147" t="s">
        <v>237</v>
      </c>
      <c r="C147" s="8">
        <v>5.4544271962914698E-2</v>
      </c>
      <c r="D147" s="11">
        <v>2.85450161274045E-2</v>
      </c>
      <c r="E147" s="11">
        <v>0.101743918153907</v>
      </c>
      <c r="F147" s="15" t="s">
        <v>112</v>
      </c>
    </row>
    <row r="148" spans="1:6" x14ac:dyDescent="0.25">
      <c r="A148" s="12" t="s">
        <v>235</v>
      </c>
      <c r="B148" t="s">
        <v>238</v>
      </c>
      <c r="C148" s="8">
        <v>4.9108046982704302E-2</v>
      </c>
      <c r="D148" s="11">
        <v>2.3336984557764399E-2</v>
      </c>
      <c r="E148" s="11">
        <v>0.100412212224153</v>
      </c>
      <c r="F148" s="15" t="s">
        <v>112</v>
      </c>
    </row>
    <row r="149" spans="1:6" x14ac:dyDescent="0.25">
      <c r="A149" s="12" t="s">
        <v>235</v>
      </c>
      <c r="B149" t="s">
        <v>239</v>
      </c>
      <c r="C149" s="8">
        <v>8.6910859271472508E-3</v>
      </c>
      <c r="D149" s="11">
        <v>2.04204804232095E-3</v>
      </c>
      <c r="E149" s="11">
        <v>3.6204394944374101E-2</v>
      </c>
      <c r="F149" s="15" t="s">
        <v>112</v>
      </c>
    </row>
    <row r="150" spans="1:6" x14ac:dyDescent="0.25">
      <c r="A150" s="12" t="s">
        <v>235</v>
      </c>
      <c r="B150" t="s">
        <v>240</v>
      </c>
      <c r="C150" s="8">
        <v>0.138109546321112</v>
      </c>
      <c r="D150" s="11">
        <v>9.3913980643578601E-2</v>
      </c>
      <c r="E150" s="11">
        <v>0.19854596173567801</v>
      </c>
      <c r="F150" s="15" t="s">
        <v>94</v>
      </c>
    </row>
    <row r="151" spans="1:6" x14ac:dyDescent="0.25">
      <c r="A151" s="28" t="s">
        <v>241</v>
      </c>
      <c r="B151" s="30" t="s">
        <v>106</v>
      </c>
      <c r="C151" s="26">
        <v>0.17917291749911901</v>
      </c>
      <c r="D151" s="27">
        <v>0.15246535371601599</v>
      </c>
      <c r="E151" s="27">
        <v>0.20940297495673901</v>
      </c>
      <c r="F151" s="29" t="s">
        <v>94</v>
      </c>
    </row>
    <row r="152" spans="1:6" x14ac:dyDescent="0.25">
      <c r="A152" s="12" t="s">
        <v>241</v>
      </c>
      <c r="B152" t="s">
        <v>242</v>
      </c>
      <c r="C152" s="8">
        <v>0.19530642291344599</v>
      </c>
      <c r="D152" s="11">
        <v>0.13874175635966801</v>
      </c>
      <c r="E152" s="11">
        <v>0.26776267976403401</v>
      </c>
      <c r="F152" s="15" t="s">
        <v>94</v>
      </c>
    </row>
    <row r="153" spans="1:6" x14ac:dyDescent="0.25">
      <c r="A153" s="12" t="s">
        <v>241</v>
      </c>
      <c r="B153" t="s">
        <v>243</v>
      </c>
      <c r="C153" s="8">
        <v>0.10835099107037199</v>
      </c>
      <c r="D153" s="11">
        <v>6.9153143278299994E-2</v>
      </c>
      <c r="E153" s="11">
        <v>0.165809517552577</v>
      </c>
      <c r="F153" s="15" t="s">
        <v>94</v>
      </c>
    </row>
    <row r="154" spans="1:6" x14ac:dyDescent="0.25">
      <c r="A154" s="12" t="s">
        <v>241</v>
      </c>
      <c r="B154" t="s">
        <v>244</v>
      </c>
      <c r="C154" s="8">
        <v>0.23090740229610701</v>
      </c>
      <c r="D154" s="11">
        <v>0.16528246803570701</v>
      </c>
      <c r="E154" s="11">
        <v>0.312823560675007</v>
      </c>
      <c r="F154" s="15" t="s">
        <v>94</v>
      </c>
    </row>
    <row r="155" spans="1:6" x14ac:dyDescent="0.25">
      <c r="A155" s="12" t="s">
        <v>241</v>
      </c>
      <c r="B155" t="s">
        <v>245</v>
      </c>
      <c r="C155" s="8">
        <v>0.18918272712290199</v>
      </c>
      <c r="D155" s="11">
        <v>0.13274989854198599</v>
      </c>
      <c r="E155" s="11">
        <v>0.26234840438580198</v>
      </c>
      <c r="F155" s="15" t="s">
        <v>94</v>
      </c>
    </row>
    <row r="156" spans="1:6" x14ac:dyDescent="0.25">
      <c r="A156" s="12" t="s">
        <v>241</v>
      </c>
      <c r="B156" t="s">
        <v>246</v>
      </c>
      <c r="C156" s="8">
        <v>0.174269011131166</v>
      </c>
      <c r="D156" s="11">
        <v>0.13100423762234001</v>
      </c>
      <c r="E156" s="11">
        <v>0.22807212342549099</v>
      </c>
      <c r="F156" s="15" t="s">
        <v>94</v>
      </c>
    </row>
    <row r="157" spans="1:6" x14ac:dyDescent="0.25">
      <c r="A157" s="12" t="s">
        <v>241</v>
      </c>
      <c r="B157" t="s">
        <v>247</v>
      </c>
      <c r="C157" s="8">
        <v>0.18776341286407999</v>
      </c>
      <c r="D157" s="11">
        <v>0.12228349403855</v>
      </c>
      <c r="E157" s="11">
        <v>0.27723145962925499</v>
      </c>
      <c r="F157" s="15" t="s">
        <v>112</v>
      </c>
    </row>
    <row r="158" spans="1:6" x14ac:dyDescent="0.25">
      <c r="A158" s="12" t="s">
        <v>241</v>
      </c>
      <c r="B158" t="s">
        <v>248</v>
      </c>
      <c r="C158" s="8">
        <v>0.16267087147697701</v>
      </c>
      <c r="D158" s="11">
        <v>9.3726204309396002E-2</v>
      </c>
      <c r="E158" s="11">
        <v>0.26736891903186999</v>
      </c>
      <c r="F158" s="15" t="s">
        <v>112</v>
      </c>
    </row>
    <row r="159" spans="1:6" x14ac:dyDescent="0.25">
      <c r="A159" s="28" t="s">
        <v>249</v>
      </c>
      <c r="B159" s="30" t="s">
        <v>106</v>
      </c>
      <c r="C159" s="26">
        <v>2.7819416285670601E-2</v>
      </c>
      <c r="D159" s="27">
        <v>1.7747001346070199E-2</v>
      </c>
      <c r="E159" s="27">
        <v>4.3356159078857703E-2</v>
      </c>
      <c r="F159" s="29" t="s">
        <v>94</v>
      </c>
    </row>
    <row r="160" spans="1:6" x14ac:dyDescent="0.25">
      <c r="A160" s="12" t="s">
        <v>249</v>
      </c>
      <c r="B160" t="s">
        <v>249</v>
      </c>
      <c r="C160" s="8">
        <v>3.5745045951733702E-2</v>
      </c>
      <c r="D160" s="11">
        <v>2.0161920197826401E-2</v>
      </c>
      <c r="E160" s="11">
        <v>6.2602837536036404E-2</v>
      </c>
      <c r="F160" s="15" t="s">
        <v>94</v>
      </c>
    </row>
    <row r="161" spans="1:6" x14ac:dyDescent="0.25">
      <c r="A161" s="12" t="s">
        <v>249</v>
      </c>
      <c r="B161" t="s">
        <v>250</v>
      </c>
      <c r="C161" s="8">
        <v>2.4571788731509399E-2</v>
      </c>
      <c r="D161" s="11">
        <v>1.27188706705219E-2</v>
      </c>
      <c r="E161" s="11">
        <v>4.6945394215413203E-2</v>
      </c>
      <c r="F161" s="15" t="s">
        <v>94</v>
      </c>
    </row>
    <row r="162" spans="1:6" x14ac:dyDescent="0.25">
      <c r="A162" s="28" t="s">
        <v>251</v>
      </c>
      <c r="B162" s="30" t="s">
        <v>106</v>
      </c>
      <c r="C162" s="26">
        <v>2.0401030521349499E-2</v>
      </c>
      <c r="D162" s="27">
        <v>1.28369486214871E-2</v>
      </c>
      <c r="E162" s="27">
        <v>3.2276465024106797E-2</v>
      </c>
      <c r="F162" s="29" t="s">
        <v>94</v>
      </c>
    </row>
    <row r="163" spans="1:6" x14ac:dyDescent="0.25">
      <c r="A163" s="12" t="s">
        <v>251</v>
      </c>
      <c r="B163" t="s">
        <v>252</v>
      </c>
      <c r="C163" s="8">
        <v>3.3103127529309301E-2</v>
      </c>
      <c r="D163" s="11">
        <v>1.73823543142896E-2</v>
      </c>
      <c r="E163" s="11">
        <v>6.2142746772150398E-2</v>
      </c>
      <c r="F163" s="15" t="s">
        <v>94</v>
      </c>
    </row>
    <row r="164" spans="1:6" x14ac:dyDescent="0.25">
      <c r="A164" s="13" t="s">
        <v>251</v>
      </c>
      <c r="B164" s="2" t="s">
        <v>253</v>
      </c>
      <c r="C164" s="9">
        <v>1.8329626357138501E-2</v>
      </c>
      <c r="D164" s="10">
        <v>1.03411544531794E-2</v>
      </c>
      <c r="E164" s="10">
        <v>3.2287807433651602E-2</v>
      </c>
      <c r="F164" s="16" t="s">
        <v>94</v>
      </c>
    </row>
    <row r="165" spans="1:6" x14ac:dyDescent="0.25">
      <c r="A165" s="14" t="s">
        <v>94</v>
      </c>
      <c r="B165" t="s">
        <v>94</v>
      </c>
      <c r="C165" t="s">
        <v>94</v>
      </c>
      <c r="D165" t="s">
        <v>94</v>
      </c>
      <c r="E165" t="s">
        <v>94</v>
      </c>
      <c r="F165" s="17" t="s">
        <v>94</v>
      </c>
    </row>
    <row r="166" spans="1:6" x14ac:dyDescent="0.25">
      <c r="A166" t="s">
        <v>94</v>
      </c>
      <c r="B166" t="s">
        <v>94</v>
      </c>
      <c r="C166" t="s">
        <v>94</v>
      </c>
      <c r="D166" t="s">
        <v>94</v>
      </c>
      <c r="E166" t="s">
        <v>94</v>
      </c>
      <c r="F166" t="s">
        <v>94</v>
      </c>
    </row>
    <row r="167" spans="1:6" x14ac:dyDescent="0.25">
      <c r="A167" s="21" t="s">
        <v>102</v>
      </c>
    </row>
    <row r="168" spans="1:6" x14ac:dyDescent="0.25">
      <c r="A168" s="21" t="s">
        <v>254</v>
      </c>
    </row>
    <row r="169" spans="1:6" x14ac:dyDescent="0.25">
      <c r="A169" s="21" t="s">
        <v>255</v>
      </c>
    </row>
    <row r="170" spans="1:6" x14ac:dyDescent="0.25">
      <c r="A170" s="21" t="s">
        <v>256</v>
      </c>
    </row>
    <row r="171" spans="1:6" x14ac:dyDescent="0.25">
      <c r="A171" t="s">
        <v>94</v>
      </c>
      <c r="B171" t="s">
        <v>94</v>
      </c>
      <c r="C171" t="s">
        <v>94</v>
      </c>
      <c r="D171" t="s">
        <v>94</v>
      </c>
      <c r="E171" t="s">
        <v>94</v>
      </c>
      <c r="F171" t="s">
        <v>94</v>
      </c>
    </row>
    <row r="172" spans="1:6" x14ac:dyDescent="0.25">
      <c r="A172" t="s">
        <v>94</v>
      </c>
      <c r="B172" t="s">
        <v>94</v>
      </c>
      <c r="C172" t="s">
        <v>94</v>
      </c>
      <c r="D172" t="s">
        <v>94</v>
      </c>
      <c r="E172" t="s">
        <v>94</v>
      </c>
      <c r="F172" t="s">
        <v>94</v>
      </c>
    </row>
    <row r="173" spans="1:6" x14ac:dyDescent="0.25">
      <c r="A173" t="s">
        <v>94</v>
      </c>
      <c r="B173" t="s">
        <v>94</v>
      </c>
      <c r="C173" t="s">
        <v>94</v>
      </c>
      <c r="D173" t="s">
        <v>94</v>
      </c>
      <c r="E173" t="s">
        <v>94</v>
      </c>
      <c r="F173" t="s">
        <v>94</v>
      </c>
    </row>
    <row r="174" spans="1:6" x14ac:dyDescent="0.25">
      <c r="A174" t="s">
        <v>94</v>
      </c>
      <c r="B174" t="s">
        <v>94</v>
      </c>
      <c r="C174" t="s">
        <v>94</v>
      </c>
      <c r="D174" t="s">
        <v>94</v>
      </c>
      <c r="E174" t="s">
        <v>94</v>
      </c>
      <c r="F174" t="s">
        <v>94</v>
      </c>
    </row>
    <row r="175" spans="1:6" x14ac:dyDescent="0.25">
      <c r="A175" t="s">
        <v>94</v>
      </c>
      <c r="B175" t="s">
        <v>94</v>
      </c>
      <c r="C175" t="s">
        <v>94</v>
      </c>
      <c r="D175" t="s">
        <v>94</v>
      </c>
      <c r="E175" t="s">
        <v>94</v>
      </c>
      <c r="F175" t="s">
        <v>94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1d4fe7-ed06-415f-81cc-4e19cb02f5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68C04785EDD4FB84FCC3556CB24AE" ma:contentTypeVersion="13" ma:contentTypeDescription="Crear nuevo documento." ma:contentTypeScope="" ma:versionID="a7c55c83a5e03dd517d78e0945dc650d">
  <xsd:schema xmlns:xsd="http://www.w3.org/2001/XMLSchema" xmlns:xs="http://www.w3.org/2001/XMLSchema" xmlns:p="http://schemas.microsoft.com/office/2006/metadata/properties" xmlns:ns3="2c1d4fe7-ed06-415f-81cc-4e19cb02f5e3" xmlns:ns4="2b404c50-e955-4778-a3a0-b28e555a7a7e" targetNamespace="http://schemas.microsoft.com/office/2006/metadata/properties" ma:root="true" ma:fieldsID="fea989ae45ac85055f7dcf29e45249b9" ns3:_="" ns4:_="">
    <xsd:import namespace="2c1d4fe7-ed06-415f-81cc-4e19cb02f5e3"/>
    <xsd:import namespace="2b404c50-e955-4778-a3a0-b28e555a7a7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d4fe7-ed06-415f-81cc-4e19cb02f5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04c50-e955-4778-a3a0-b28e555a7a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DEDF9D-DDAC-401D-9D27-DADFDCF5F617}">
  <ds:schemaRefs>
    <ds:schemaRef ds:uri="http://schemas.openxmlformats.org/package/2006/metadata/core-properties"/>
    <ds:schemaRef ds:uri="2c1d4fe7-ed06-415f-81cc-4e19cb02f5e3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2b404c50-e955-4778-a3a0-b28e555a7a7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CBAC2F-CE60-4AE6-9B4D-ED6E2E472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1d4fe7-ed06-415f-81cc-4e19cb02f5e3"/>
    <ds:schemaRef ds:uri="2b404c50-e955-4778-a3a0-b28e555a7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2EC08-8597-491E-9B87-3223198C2D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88</vt:i4>
      </vt:variant>
    </vt:vector>
  </HeadingPairs>
  <TitlesOfParts>
    <vt:vector size="88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Cuadro 39</vt:lpstr>
      <vt:lpstr>Cuadro 40</vt:lpstr>
      <vt:lpstr>Cuadro 41</vt:lpstr>
      <vt:lpstr>Cuadro 42</vt:lpstr>
      <vt:lpstr>Cuadro 43</vt:lpstr>
      <vt:lpstr>Cuadro 44</vt:lpstr>
      <vt:lpstr>Cuadro 45</vt:lpstr>
      <vt:lpstr>Cuadro 46</vt:lpstr>
      <vt:lpstr>Cuadro 47</vt:lpstr>
      <vt:lpstr>Cuadro 48</vt:lpstr>
      <vt:lpstr>Cuadro 49</vt:lpstr>
      <vt:lpstr>Cuadro 50</vt:lpstr>
      <vt:lpstr>Cuadro 51</vt:lpstr>
      <vt:lpstr>Cuadro 52</vt:lpstr>
      <vt:lpstr>Cuadro 53</vt:lpstr>
      <vt:lpstr>Cuadro 54</vt:lpstr>
      <vt:lpstr>Cuadro 55</vt:lpstr>
      <vt:lpstr>Cuadro 56</vt:lpstr>
      <vt:lpstr>Cuadro 57</vt:lpstr>
      <vt:lpstr>Cuadro 58</vt:lpstr>
      <vt:lpstr>Cuadro 59</vt:lpstr>
      <vt:lpstr>Cuadro 60</vt:lpstr>
      <vt:lpstr>Cuadro 61</vt:lpstr>
      <vt:lpstr>Cuadro 62</vt:lpstr>
      <vt:lpstr>Cuadro 63</vt:lpstr>
      <vt:lpstr>Cuadro 64</vt:lpstr>
      <vt:lpstr>Cuadro 65</vt:lpstr>
      <vt:lpstr>Cuadro 66</vt:lpstr>
      <vt:lpstr>Cuadro 67</vt:lpstr>
      <vt:lpstr>Cuadro 68</vt:lpstr>
      <vt:lpstr>Cuadro 69</vt:lpstr>
      <vt:lpstr>Cuadro 70</vt:lpstr>
      <vt:lpstr>Cuadro 71</vt:lpstr>
      <vt:lpstr>Cuadro 72</vt:lpstr>
      <vt:lpstr>Cuadro 73</vt:lpstr>
      <vt:lpstr>Cuadro 74</vt:lpstr>
      <vt:lpstr>Cuadro 75</vt:lpstr>
      <vt:lpstr>Cuadro 76</vt:lpstr>
      <vt:lpstr>Cuadro 77</vt:lpstr>
      <vt:lpstr>Cuadro 78</vt:lpstr>
      <vt:lpstr>Cuadro 79</vt:lpstr>
      <vt:lpstr>Cuadro 80</vt:lpstr>
      <vt:lpstr>Cuadro 81</vt:lpstr>
      <vt:lpstr>Cuadro 82</vt:lpstr>
      <vt:lpstr>Cuadro 83</vt:lpstr>
      <vt:lpstr>Cuadro 84</vt:lpstr>
      <vt:lpstr>Cuadro 85</vt:lpstr>
      <vt:lpstr>Cuadro 86</vt:lpstr>
      <vt:lpstr>Cuadro 87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jifernandezc</dc:creator>
  <cp:keywords/>
  <dc:description/>
  <cp:lastModifiedBy>Javier Ignacio Fernández Chávez</cp:lastModifiedBy>
  <cp:revision/>
  <dcterms:created xsi:type="dcterms:W3CDTF">2024-08-02T16:19:27Z</dcterms:created>
  <dcterms:modified xsi:type="dcterms:W3CDTF">2024-08-05T19:46:31Z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0x0101004FF68C04785EDD4FB84FCC3556CB24AE</vt:lpwstr>
  </property>
</Properties>
</file>